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hubbardresearch0.sharepoint.com/sites/HTMAPMBook/Shared Documents/General/Chapters/Spreadsheets for Website/"/>
    </mc:Choice>
  </mc:AlternateContent>
  <xr:revisionPtr revIDLastSave="1033" documentId="8_{24CC0177-7894-40F0-9AB3-23A835FFC578}" xr6:coauthVersionLast="47" xr6:coauthVersionMax="47" xr10:uidLastSave="{05BF4B23-2F39-4232-B56D-40AE6AB608AA}"/>
  <bookViews>
    <workbookView xWindow="7404" yWindow="0" windowWidth="20772" windowHeight="11772" xr2:uid="{882D0C85-D392-4B2A-A479-AADC8E3A9733}"/>
  </bookViews>
  <sheets>
    <sheet name="Distributions" sheetId="1" r:id="rId1"/>
    <sheet name="Gamma Poisson"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 i="3" l="1"/>
  <c r="J11" i="3" s="1"/>
  <c r="I27" i="3"/>
  <c r="K140" i="3"/>
  <c r="J140" i="3"/>
  <c r="I140" i="3"/>
  <c r="H140" i="3"/>
  <c r="K139" i="3"/>
  <c r="J139" i="3"/>
  <c r="I139" i="3"/>
  <c r="H139" i="3"/>
  <c r="K138" i="3"/>
  <c r="J138" i="3"/>
  <c r="I138" i="3"/>
  <c r="H138" i="3"/>
  <c r="K137" i="3"/>
  <c r="J137" i="3"/>
  <c r="I137" i="3"/>
  <c r="H137" i="3"/>
  <c r="K136" i="3"/>
  <c r="J136" i="3"/>
  <c r="I136" i="3"/>
  <c r="H136" i="3"/>
  <c r="K135" i="3"/>
  <c r="J135" i="3"/>
  <c r="I135" i="3"/>
  <c r="H135" i="3"/>
  <c r="K134" i="3"/>
  <c r="J134" i="3"/>
  <c r="I134" i="3"/>
  <c r="H134" i="3"/>
  <c r="K133" i="3"/>
  <c r="J133" i="3"/>
  <c r="I133" i="3"/>
  <c r="H133" i="3"/>
  <c r="K132" i="3"/>
  <c r="J132" i="3"/>
  <c r="I132" i="3"/>
  <c r="H132" i="3"/>
  <c r="K131" i="3"/>
  <c r="J131" i="3"/>
  <c r="I131" i="3"/>
  <c r="H131" i="3"/>
  <c r="K130" i="3"/>
  <c r="J130" i="3"/>
  <c r="I130" i="3"/>
  <c r="H130" i="3"/>
  <c r="K129" i="3"/>
  <c r="J129" i="3"/>
  <c r="I129" i="3"/>
  <c r="H129" i="3"/>
  <c r="K128" i="3"/>
  <c r="J128" i="3"/>
  <c r="I128" i="3"/>
  <c r="H128" i="3"/>
  <c r="K127" i="3"/>
  <c r="J127" i="3"/>
  <c r="I127" i="3"/>
  <c r="H127" i="3"/>
  <c r="K126" i="3"/>
  <c r="J126" i="3"/>
  <c r="I126" i="3"/>
  <c r="H126" i="3"/>
  <c r="K125" i="3"/>
  <c r="J125" i="3"/>
  <c r="I125" i="3"/>
  <c r="H125" i="3"/>
  <c r="K124" i="3"/>
  <c r="J124" i="3"/>
  <c r="I124" i="3"/>
  <c r="H124" i="3"/>
  <c r="K123" i="3"/>
  <c r="J123" i="3"/>
  <c r="I123" i="3"/>
  <c r="H123" i="3"/>
  <c r="K122" i="3"/>
  <c r="J122" i="3"/>
  <c r="I122" i="3"/>
  <c r="H122" i="3"/>
  <c r="K121" i="3"/>
  <c r="J121" i="3"/>
  <c r="I121" i="3"/>
  <c r="H121" i="3"/>
  <c r="K120" i="3"/>
  <c r="J120" i="3"/>
  <c r="I120" i="3"/>
  <c r="H120" i="3"/>
  <c r="K119" i="3"/>
  <c r="J119" i="3"/>
  <c r="I119" i="3"/>
  <c r="H119" i="3"/>
  <c r="K118" i="3"/>
  <c r="J118" i="3"/>
  <c r="I118" i="3"/>
  <c r="H118" i="3"/>
  <c r="K117" i="3"/>
  <c r="J117" i="3"/>
  <c r="I117" i="3"/>
  <c r="H117" i="3"/>
  <c r="K116" i="3"/>
  <c r="J116" i="3"/>
  <c r="I116" i="3"/>
  <c r="H116" i="3"/>
  <c r="K115" i="3"/>
  <c r="J115" i="3"/>
  <c r="I115" i="3"/>
  <c r="H115" i="3"/>
  <c r="K114" i="3"/>
  <c r="J114" i="3"/>
  <c r="I114" i="3"/>
  <c r="H114" i="3"/>
  <c r="K113" i="3"/>
  <c r="J113" i="3"/>
  <c r="I113" i="3"/>
  <c r="H113" i="3"/>
  <c r="K112" i="3"/>
  <c r="J112" i="3"/>
  <c r="I112" i="3"/>
  <c r="H112" i="3"/>
  <c r="K111" i="3"/>
  <c r="J111" i="3"/>
  <c r="I111" i="3"/>
  <c r="H111" i="3"/>
  <c r="K110" i="3"/>
  <c r="J110" i="3"/>
  <c r="I110" i="3"/>
  <c r="H110" i="3"/>
  <c r="K109" i="3"/>
  <c r="J109" i="3"/>
  <c r="I109" i="3"/>
  <c r="H109" i="3"/>
  <c r="K108" i="3"/>
  <c r="J108" i="3"/>
  <c r="I108" i="3"/>
  <c r="H108" i="3"/>
  <c r="K107" i="3"/>
  <c r="J107" i="3"/>
  <c r="I107" i="3"/>
  <c r="H107" i="3"/>
  <c r="K106" i="3"/>
  <c r="J106" i="3"/>
  <c r="I106" i="3"/>
  <c r="H106" i="3"/>
  <c r="K105" i="3"/>
  <c r="J105" i="3"/>
  <c r="I105" i="3"/>
  <c r="H105" i="3"/>
  <c r="K104" i="3"/>
  <c r="J104" i="3"/>
  <c r="I104" i="3"/>
  <c r="H104" i="3"/>
  <c r="K103" i="3"/>
  <c r="J103" i="3"/>
  <c r="I103" i="3"/>
  <c r="H103" i="3"/>
  <c r="K102" i="3"/>
  <c r="J102" i="3"/>
  <c r="I102" i="3"/>
  <c r="H102" i="3"/>
  <c r="K101" i="3"/>
  <c r="J101" i="3"/>
  <c r="I101" i="3"/>
  <c r="H101" i="3"/>
  <c r="K100" i="3"/>
  <c r="J100" i="3"/>
  <c r="I100" i="3"/>
  <c r="H100" i="3"/>
  <c r="K99" i="3"/>
  <c r="J99" i="3"/>
  <c r="I99" i="3"/>
  <c r="H99" i="3"/>
  <c r="K98" i="3"/>
  <c r="J98" i="3"/>
  <c r="I98" i="3"/>
  <c r="H98" i="3"/>
  <c r="K97" i="3"/>
  <c r="J97" i="3"/>
  <c r="I97" i="3"/>
  <c r="H97" i="3"/>
  <c r="K96" i="3"/>
  <c r="J96" i="3"/>
  <c r="I96" i="3"/>
  <c r="H96" i="3"/>
  <c r="K95" i="3"/>
  <c r="J95" i="3"/>
  <c r="I95" i="3"/>
  <c r="H95" i="3"/>
  <c r="K94" i="3"/>
  <c r="J94" i="3"/>
  <c r="I94" i="3"/>
  <c r="H94" i="3"/>
  <c r="K93" i="3"/>
  <c r="J93" i="3"/>
  <c r="I93" i="3"/>
  <c r="H93" i="3"/>
  <c r="K92" i="3"/>
  <c r="J92" i="3"/>
  <c r="I92" i="3"/>
  <c r="H92" i="3"/>
  <c r="K91" i="3"/>
  <c r="J91" i="3"/>
  <c r="I91" i="3"/>
  <c r="H91" i="3"/>
  <c r="K90" i="3"/>
  <c r="J90" i="3"/>
  <c r="I90" i="3"/>
  <c r="H90" i="3"/>
  <c r="K89" i="3"/>
  <c r="J89" i="3"/>
  <c r="I89" i="3"/>
  <c r="H89" i="3"/>
  <c r="K88" i="3"/>
  <c r="J88" i="3"/>
  <c r="I88" i="3"/>
  <c r="H88" i="3"/>
  <c r="K87" i="3"/>
  <c r="J87" i="3"/>
  <c r="I87" i="3"/>
  <c r="H87" i="3"/>
  <c r="K86" i="3"/>
  <c r="J86" i="3"/>
  <c r="I86" i="3"/>
  <c r="H86" i="3"/>
  <c r="K85" i="3"/>
  <c r="J85" i="3"/>
  <c r="I85" i="3"/>
  <c r="H85" i="3"/>
  <c r="K84" i="3"/>
  <c r="J84" i="3"/>
  <c r="I84" i="3"/>
  <c r="H84" i="3"/>
  <c r="K83" i="3"/>
  <c r="J83" i="3"/>
  <c r="I83" i="3"/>
  <c r="H83" i="3"/>
  <c r="K82" i="3"/>
  <c r="J82" i="3"/>
  <c r="I82" i="3"/>
  <c r="H82" i="3"/>
  <c r="K81" i="3"/>
  <c r="J81" i="3"/>
  <c r="I81" i="3"/>
  <c r="H81" i="3"/>
  <c r="K80" i="3"/>
  <c r="J80" i="3"/>
  <c r="I80" i="3"/>
  <c r="H80" i="3"/>
  <c r="K79" i="3"/>
  <c r="J79" i="3"/>
  <c r="I79" i="3"/>
  <c r="H79" i="3"/>
  <c r="K78" i="3"/>
  <c r="J78" i="3"/>
  <c r="I78" i="3"/>
  <c r="H78" i="3"/>
  <c r="K77" i="3"/>
  <c r="J77" i="3"/>
  <c r="I77" i="3"/>
  <c r="H77" i="3"/>
  <c r="K76" i="3"/>
  <c r="J76" i="3"/>
  <c r="I76" i="3"/>
  <c r="H76" i="3"/>
  <c r="K75" i="3"/>
  <c r="J75" i="3"/>
  <c r="I75" i="3"/>
  <c r="H75" i="3"/>
  <c r="K74" i="3"/>
  <c r="J74" i="3"/>
  <c r="I74" i="3"/>
  <c r="H74" i="3"/>
  <c r="K73" i="3"/>
  <c r="J73" i="3"/>
  <c r="I73" i="3"/>
  <c r="H73" i="3"/>
  <c r="K72" i="3"/>
  <c r="J72" i="3"/>
  <c r="I72" i="3"/>
  <c r="H72" i="3"/>
  <c r="K71" i="3"/>
  <c r="J71" i="3"/>
  <c r="I71" i="3"/>
  <c r="H71" i="3"/>
  <c r="K70" i="3"/>
  <c r="J70" i="3"/>
  <c r="I70" i="3"/>
  <c r="H70" i="3"/>
  <c r="K69" i="3"/>
  <c r="J69" i="3"/>
  <c r="I69" i="3"/>
  <c r="H69" i="3"/>
  <c r="K68" i="3"/>
  <c r="J68" i="3"/>
  <c r="I68" i="3"/>
  <c r="H68" i="3"/>
  <c r="K67" i="3"/>
  <c r="J67" i="3"/>
  <c r="I67" i="3"/>
  <c r="H67" i="3"/>
  <c r="K66" i="3"/>
  <c r="J66" i="3"/>
  <c r="I66" i="3"/>
  <c r="H66" i="3"/>
  <c r="K65" i="3"/>
  <c r="J65" i="3"/>
  <c r="I65" i="3"/>
  <c r="H65" i="3"/>
  <c r="K64" i="3"/>
  <c r="J64" i="3"/>
  <c r="I64" i="3"/>
  <c r="H64" i="3"/>
  <c r="K63" i="3"/>
  <c r="J63" i="3"/>
  <c r="I63" i="3"/>
  <c r="H63" i="3"/>
  <c r="K62" i="3"/>
  <c r="J62" i="3"/>
  <c r="I62" i="3"/>
  <c r="H62" i="3"/>
  <c r="K61" i="3"/>
  <c r="J61" i="3"/>
  <c r="I61" i="3"/>
  <c r="H61" i="3"/>
  <c r="K60" i="3"/>
  <c r="J60" i="3"/>
  <c r="I60" i="3"/>
  <c r="H60" i="3"/>
  <c r="K59" i="3"/>
  <c r="J59" i="3"/>
  <c r="I59" i="3"/>
  <c r="H59" i="3"/>
  <c r="K58" i="3"/>
  <c r="J58" i="3"/>
  <c r="I58" i="3"/>
  <c r="H58" i="3"/>
  <c r="K57" i="3"/>
  <c r="J57" i="3"/>
  <c r="I57" i="3"/>
  <c r="H57" i="3"/>
  <c r="K56" i="3"/>
  <c r="J56" i="3"/>
  <c r="I56" i="3"/>
  <c r="H56" i="3"/>
  <c r="K55" i="3"/>
  <c r="J55" i="3"/>
  <c r="I55" i="3"/>
  <c r="H55" i="3"/>
  <c r="K54" i="3"/>
  <c r="J54" i="3"/>
  <c r="I54" i="3"/>
  <c r="H54" i="3"/>
  <c r="K53" i="3"/>
  <c r="J53" i="3"/>
  <c r="I53" i="3"/>
  <c r="H53" i="3"/>
  <c r="K52" i="3"/>
  <c r="J52" i="3"/>
  <c r="I52" i="3"/>
  <c r="H52" i="3"/>
  <c r="K51" i="3"/>
  <c r="J51" i="3"/>
  <c r="I51" i="3"/>
  <c r="H51" i="3"/>
  <c r="K50" i="3"/>
  <c r="J50" i="3"/>
  <c r="I50" i="3"/>
  <c r="H50" i="3"/>
  <c r="K49" i="3"/>
  <c r="J49" i="3"/>
  <c r="I49" i="3"/>
  <c r="H49" i="3"/>
  <c r="K48" i="3"/>
  <c r="J48" i="3"/>
  <c r="I48" i="3"/>
  <c r="H48" i="3"/>
  <c r="K47" i="3"/>
  <c r="J47" i="3"/>
  <c r="I47" i="3"/>
  <c r="H47" i="3"/>
  <c r="K46" i="3"/>
  <c r="J46" i="3"/>
  <c r="I46" i="3"/>
  <c r="H46" i="3"/>
  <c r="K45" i="3"/>
  <c r="J45" i="3"/>
  <c r="I45" i="3"/>
  <c r="H45" i="3"/>
  <c r="K44" i="3"/>
  <c r="J44" i="3"/>
  <c r="I44" i="3"/>
  <c r="H44" i="3"/>
  <c r="K43" i="3"/>
  <c r="J43" i="3"/>
  <c r="I43" i="3"/>
  <c r="H43" i="3"/>
  <c r="K42" i="3"/>
  <c r="J42" i="3"/>
  <c r="I42" i="3"/>
  <c r="H42" i="3"/>
  <c r="K41" i="3"/>
  <c r="J41" i="3"/>
  <c r="I41" i="3"/>
  <c r="H41" i="3"/>
  <c r="K40" i="3"/>
  <c r="J40" i="3"/>
  <c r="I40" i="3"/>
  <c r="H40" i="3"/>
  <c r="A40" i="3" a="1"/>
  <c r="A40" i="3" s="1"/>
  <c r="G35" i="3"/>
  <c r="A35" i="3"/>
  <c r="A27" i="3"/>
  <c r="A31" i="3" s="1"/>
  <c r="E64" i="1"/>
  <c r="A64" i="1" s="1"/>
  <c r="F59" i="1"/>
  <c r="A59" i="1" s="1"/>
  <c r="I13" i="3" l="1"/>
  <c r="I14" i="3" s="1"/>
  <c r="I15" i="3" s="1"/>
  <c r="I16" i="3" s="1"/>
  <c r="I17" i="3" s="1"/>
  <c r="I18" i="3" s="1"/>
  <c r="I19" i="3" s="1"/>
  <c r="I20" i="3" s="1"/>
  <c r="I21" i="3" s="1"/>
  <c r="B31" i="3"/>
  <c r="B27" i="3"/>
  <c r="H11" i="3"/>
  <c r="K11" i="3"/>
  <c r="I22" i="3" l="1"/>
  <c r="J21" i="3" s="1"/>
  <c r="H12" i="3"/>
  <c r="K12" i="3"/>
  <c r="K15" i="3"/>
  <c r="J12" i="3"/>
  <c r="K13" i="3"/>
  <c r="H13" i="3"/>
  <c r="K14" i="3"/>
  <c r="J14" i="3"/>
  <c r="H14" i="3"/>
  <c r="J13" i="3"/>
  <c r="G27" i="3"/>
  <c r="C31" i="3"/>
  <c r="E35" i="3" s="1"/>
  <c r="E8" i="3" s="1"/>
  <c r="D35" i="3"/>
  <c r="H15" i="3"/>
  <c r="J15" i="3"/>
  <c r="J16" i="3"/>
  <c r="E27" i="3"/>
  <c r="F27" i="3"/>
  <c r="D31" i="3" l="1"/>
  <c r="F39" i="3" s="1"/>
  <c r="E31" i="3"/>
  <c r="F31" i="3"/>
  <c r="D39" i="3"/>
  <c r="H16" i="3"/>
  <c r="K16" i="3"/>
  <c r="B35" i="3"/>
  <c r="C39" i="3" s="1"/>
  <c r="B39" i="3"/>
  <c r="K17" i="3"/>
  <c r="J17" i="3" l="1"/>
  <c r="H17" i="3"/>
  <c r="J18" i="3"/>
  <c r="E39" i="3"/>
  <c r="C35" i="3"/>
  <c r="H18" i="3" l="1"/>
  <c r="K18" i="3"/>
  <c r="J20" i="3" l="1"/>
  <c r="J19" i="3"/>
  <c r="K19" i="3"/>
  <c r="H19" i="3"/>
  <c r="K20" i="3" l="1"/>
  <c r="H20" i="3"/>
  <c r="H21" i="3" l="1"/>
  <c r="K21" i="3"/>
  <c r="F18" i="1" l="1"/>
  <c r="A18" i="1" s="1"/>
  <c r="F54" i="1"/>
  <c r="A54" i="1" s="1"/>
  <c r="G49" i="1" l="1"/>
  <c r="F49" i="1"/>
  <c r="E49" i="1"/>
  <c r="F44" i="1"/>
  <c r="E44" i="1"/>
  <c r="D44" i="1"/>
  <c r="F23" i="1" l="1"/>
  <c r="A23" i="1" s="1"/>
  <c r="F38" i="1"/>
  <c r="A38" i="1" s="1"/>
  <c r="F33" i="1"/>
  <c r="A33" i="1" s="1"/>
  <c r="F28" i="1"/>
  <c r="A28" i="1" s="1"/>
  <c r="F8" i="1"/>
  <c r="A8" i="1" s="1"/>
  <c r="I49" i="1"/>
  <c r="A49" i="1" s="1"/>
  <c r="H44" i="1"/>
  <c r="A44" i="1" s="1"/>
  <c r="G13" i="1"/>
  <c r="A13" i="1" s="1"/>
  <c r="E13" i="1"/>
  <c r="D1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<sst xmlns="http://schemas.openxmlformats.org/spreadsheetml/2006/main" count="152" uniqueCount="85">
  <si>
    <t>Selected Distributions</t>
  </si>
  <si>
    <t>Trial ID</t>
  </si>
  <si>
    <t>This sheet includes several useful random distributions that can be applied to a variety of estimations in project management models. For example, the binary distribution produces simulated values of “1” or “0,” which can represent whether an event occurs or does not occur in a risk simulation. Other distributions are more appropriate for modeling the impacts that follow a risk event, such as costs, delays, or losses. These distributions can also be used to simulate both costs and benefits in project evaluations.</t>
  </si>
  <si>
    <t>Uniform</t>
  </si>
  <si>
    <t>Simulated Value</t>
  </si>
  <si>
    <t>Minimum</t>
  </si>
  <si>
    <t>Maximum</t>
  </si>
  <si>
    <t>Variable ID</t>
  </si>
  <si>
    <t>HDR PRNG</t>
  </si>
  <si>
    <t>Beta</t>
  </si>
  <si>
    <t>Beta distributions are extremely versatile. They can be used to generate values between 0 and 1 where some values are more likely than others. This result can also be used in other formulas to generate any range of values you like. They are particularly useful when modeling the frequency of an event, especially when the frequency is estimated based on random samples of a population or historical observations. In this distribution it is not quite as easy as in other distributions to determine the parameters based only on upper and lower bounds. The only solution is iteratively trying different “alpha” and “beta” values until you get the 90% CI you want. If alpha and beta are each greater than 1 and equal to each other, then it will be symmetrical, where values near .5 are the most likely and less likely further away from .5. The larger you make both alpha and beta, the narrower the distribution. If you make alpha larger than beta, the distribution will skew to the left, and if you make beta larger, it skews to the right.
■ When to use: Any situation that can be characterized as a set of “hits” and “misses.” For each hit, increase alpha by 1. For each miss, increase beta by 1.
■ Examples: Frequency of an event (such as a data breach) when the frequency is less than 1 per time unit (e.g., year), the proportion of employees following a security procedure correctly.
■ Excel formula: =BETA.INV(PRNG,alpha,beta)
■ Mean: =(alpha/(alpha + beta))</t>
  </si>
  <si>
    <t>Alpha</t>
  </si>
  <si>
    <t>Computed 5th Percentile</t>
  </si>
  <si>
    <t>Computed 95th Percentile</t>
  </si>
  <si>
    <t>Beta PERT</t>
  </si>
  <si>
    <t>The Beta PERT is a special case of the beta distribution. It is defined by an absolute minimum (lower bound), an absolute max (upper bound), and the most likely (mode). The default version will always produce a given 90% CI within those stated minimum and maximum values. For the regular beta distribution, a given minimum, maximum, and mode can have an infinite number of 90% CIs because it has an infinite number of standard deviations and variances. The same min, max, and mode in the regular beta distribution can have a very narrow 90% CI with long tails reaching out to the min and max, or it can have a very wide 90% CI where the p5 and p95 are near the min and max values. For the beta PERT, the standard deviation, variance, and therefore 90% CI are a fixed function of the minimum, maximum, and mode.
■ When to use: Can be used for the cost and duration of components of a project.
■ Example: The duration of a task may be 3 to 6 weeks with the most likely being 4 weeks.
■ Excel formula: =BETA.INV(PRNG,4*(mode-min)/(max-min)+1, 4*(max-mode)/(max-min)+1,min,max)
■ Mean: =(min+4*mode+max)/6</t>
  </si>
  <si>
    <t>Mode</t>
  </si>
  <si>
    <t>Triangular</t>
  </si>
  <si>
    <r>
      <t>For a triangular distribution, the UB and LB represent absolute limits and serve as a minimum and maximum. There is no chance that a value could be generated outside of these bounds. In addition to the UB and LB, this distribution also has a mode that can vary to any value between the UB and LB. This is sometimes useful as a substitute for a lognormal, when you want to set absolute limits on what the values can be but you want to skew the output in a way similar to the lognormal. It is useful in any situation where you know of absolute limits but the most likely value might not be in the middle, like the normal distribution.
■When to use: When you want control over where the most likely value is compared to the range, and when the range has absolute limits.
■ Examples: Number of number of tasks with errors discovered in quality inspections if you know the absolute number of tasks as an upper limit and you know the number cannot be less than zero.
■ Excel formula = IF(PRNG&lt;(mode-min)/(max-min), 1, 0) * (min + SQRT(PRNG*</t>
    </r>
    <r>
      <rPr>
        <sz val="11"/>
        <color theme="1"/>
        <rFont val="Calibri"/>
        <family val="2"/>
        <scheme val="minor"/>
      </rPr>
      <t>(max-min)*(mode-min))) + IF(PRNG&gt;= (mode-min)/(max-min), 1, 0) * (max - SQRT((1-PRNG) * (max - min) * (max - mode)))</t>
    </r>
    <r>
      <rPr>
        <sz val="11"/>
        <color theme="1"/>
        <rFont val="Calibri"/>
        <family val="2"/>
        <scheme val="minor"/>
      </rPr>
      <t xml:space="preserve">
■ Mean: =(min+mode+max)/3</t>
    </r>
  </si>
  <si>
    <t>Binary</t>
  </si>
  <si>
    <t>Probability</t>
  </si>
  <si>
    <t>Normal</t>
  </si>
  <si>
    <t>A normal (or Gaussian) distribution is a bell‐shaped curve that is symmetrically distributed about the mean. Many natural phenomenon follow this distribution but in some applications it will underestimate the probability of extreme events.
■ When to use: When there is equal probability of observing a result above or below the mean and there either are no absolute limits or those limits are so far away from the P5 and P95 that they can be ignored. Also, consider whether this distribution allows for values you know are unrealistic, such as a negative duration.
■ Example: Estimating the mean of a recurring task based on a random sample when the ratio of the upper bound to the lower bound is much less than 1.
■ Excel formula: =NORM.INV(PRNG,(UB + LB)/2,(UB‐LB)/3.29)
■ Mean: =(UB + LB)/2</t>
  </si>
  <si>
    <t>Lower Bound</t>
  </si>
  <si>
    <t>Upper Bound</t>
  </si>
  <si>
    <t>Lognormal</t>
  </si>
  <si>
    <t>The lognormal distribution is an often preferred alternative to the normal distribution when a sample can only take positive values. It also allows for the possibility of extreme values on the upper end and, therefore, may fit some phenomena better than a normal. 
■ When to use: To model positive values that are primarily moderate in scope but have potential for rare extreme events.
■ Examples: Losses incurred by a rare events, the cost of a project.
■ Excel formula: =LOGNORM.INV(PRNG,(LN(UB) + LN(LB))/2, (LN(UB) – LN(LB))/3.29)
■ Mean: =EXP(((LN(UB) + LN(LB))/2) + ((LN(UB) – LN(LB))/3.29)^2/2</t>
  </si>
  <si>
    <t>Power Law</t>
  </si>
  <si>
    <t>The power law is a useful distribution for describing phenomena with extreme, catastrophic possibilities - even more than lognormal. The “fat tail” of the power law distribution allows us to acknowledge the common small event, while still accounting for more extreme possibilities.  In fact, sometimes this type of distribution may not always have a defined-mean because the tails goes out so far.  Be careful of producing unintended extreme results.  To keep this from producing unrealistic results, you might prefer to use the Truncated Power Law Below.  We show this distribution in a simple form which requires that you enter "alpha" and "theta" iteratively until you get the 90% Confidence Interval you want.
■ When to use: When you want to make sure that catastrophic events, while rare, will be given nontrivial probabilities.
■ Examples: Phenomena like earthquakes, power outages, epidemics, and other types of “cascade failures” have this property.
■ Excel formula: =theta/(PRNG^alpha)</t>
  </si>
  <si>
    <t>Theta (scale)</t>
  </si>
  <si>
    <t>Computed 99.99th Percentile</t>
  </si>
  <si>
    <t>Truncated Power Law</t>
  </si>
  <si>
    <t>The truncated power law distribution is simply the power law distribution, but with an upper limit that is imposed by the user. While the heavy tail of the power law distribution allows us to account for the rare catastrophic event, there may be a theoretical bound to the size of such an event. If this upper limit is not factored into the model, we may produce a misleading and unnecessarily grim forecast.  As above, you need to enter values for alpha, theta and truncated percentile until you see 5 percentile, 95 percentile, and truncated value (the upper limit) that agrees with how you want to model this quantity.
■ When to Use: The power law distribution should be truncated if an upper bound on the severity of an event is known.
■ Example: Losses of records may follow a power law but you know you only have a finite number of records to lose. 
■ Excel formula: =theta/(PRNG*((theta/max)^(1/alpha)-1)+1)^alpha</t>
  </si>
  <si>
    <t>Truncated Percentile</t>
  </si>
  <si>
    <t>Truncated Value</t>
  </si>
  <si>
    <t>Quantile Parameterized (Keelin Meta-Log)</t>
  </si>
  <si>
    <t>Lower Bound (P5)</t>
  </si>
  <si>
    <t>Median (P50)</t>
  </si>
  <si>
    <t>Upper Bound (P95)</t>
  </si>
  <si>
    <t>Poisson</t>
  </si>
  <si>
    <t>Gamma Poisson</t>
  </si>
  <si>
    <t>The Gamma Poisson Distribution</t>
  </si>
  <si>
    <t>Poisson Distribution</t>
  </si>
  <si>
    <t>Observation Period(s)</t>
  </si>
  <si>
    <t xml:space="preserve">Observed Occurrences </t>
  </si>
  <si>
    <t>Simulated Value (Posterior)</t>
  </si>
  <si>
    <t>Chart Data</t>
  </si>
  <si>
    <t>Range</t>
  </si>
  <si>
    <t># of Events</t>
  </si>
  <si>
    <t>With Lambda Uncertainty</t>
  </si>
  <si>
    <t>Without Lambda Uncertainty</t>
  </si>
  <si>
    <t>Supporting Calculations</t>
  </si>
  <si>
    <t>Prior Computations</t>
  </si>
  <si>
    <t>Alpha (Prior)</t>
  </si>
  <si>
    <t>Beta (Prior)</t>
  </si>
  <si>
    <t xml:space="preserve"> Alpha Override (Prior)</t>
  </si>
  <si>
    <t>Beta Override (Prior)</t>
  </si>
  <si>
    <t>Computed Mean Lambda</t>
  </si>
  <si>
    <t>Posterior Distribution for Poisson Mean</t>
  </si>
  <si>
    <t>Calculated Prior Observed Occurrences</t>
  </si>
  <si>
    <t>Alpha (Posterior)</t>
  </si>
  <si>
    <t>Beta (Posterior)</t>
  </si>
  <si>
    <t>Simulated Distribution</t>
  </si>
  <si>
    <t># of Intervals (Time Periods)</t>
  </si>
  <si>
    <t>Simulated Value (Prior)</t>
  </si>
  <si>
    <t>Simulated Lambda (Prior)</t>
  </si>
  <si>
    <t>Simulated Lambda (Posterior)</t>
  </si>
  <si>
    <t>Monte Carlo Simulation</t>
  </si>
  <si>
    <t>Prior Mean</t>
  </si>
  <si>
    <t>Prior Frequency</t>
  </si>
  <si>
    <t>Posterior Mean</t>
  </si>
  <si>
    <t>Posterior Frequency</t>
  </si>
  <si>
    <t>Posterior Frequency w/out Lambda Uncertainty</t>
  </si>
  <si>
    <t>Quantile Estimates</t>
  </si>
  <si>
    <r>
      <t xml:space="preserve">Current Trial </t>
    </r>
    <r>
      <rPr>
        <sz val="11"/>
        <rFont val="Aptos Narrow"/>
        <family val="2"/>
      </rPr>
      <t>→</t>
    </r>
  </si>
  <si>
    <t>Quantile</t>
  </si>
  <si>
    <t>Instructions: This worksheet will calculate the Gamma Poisson distribution for a frequency of events stated as a range. Start by estimating a P5 and P95 for the the number of times that an event will occur in a give time period. The spreadsheet will use the Gamma distribution to generate a probability. This value will then be fed through the Poisson distribution to randomly sample from the Gamma distribution. Recalculate the sheet (under Formulas → Calculation) after you update any values.</t>
  </si>
  <si>
    <t>Lower Bound
(P5)</t>
  </si>
  <si>
    <t>Computed P5</t>
  </si>
  <si>
    <t>Computed P95</t>
  </si>
  <si>
    <t>The poisson distribution is a discrete probability distribution that expresses the probability of a given number of events occurring in some period of time if these events occur with a constant mean rate and independently of the time since the last event. For example, if the likelihood of some event ocurring at least once in a year is 40%, then the poisson distribution tells us the probability of that event occuring two, three, four, etc., times. Note that the events must be independent, meaning that the probability of the second event in a year is not affected by when the first event occurs. Excel does not have a "POISSON.INV()", so we approximate it using an inverse binomial distribution with a large number of trials.
■ When to Use: To to generate the number of occurrences of an event that could happen many times when you know the average.
■ Examples: Number of risk events in a year, number of project cancellations over 10 years.
■ Excel Formula: =BINOM.INV(1000000, -LN(1-P)/1000000, PRNG)
■ Mean: =-LN(1-P)</t>
  </si>
  <si>
    <t>The Keelin distribution, also known as the "Meta-Log" distribution, is a remarkably flexible distribution capable of taking on the shape of almost all common continuous distributions. Unlike a normal or lognormal, the level of kurtosis and skewness can be modified. This model uses a 3-Term Keelin (P5, P50, and P95) to describe the shape of the distribution. 
■ When to Use: To model values of unbounded variables which do not have a normal or lognormal shape.
■ Examples: Project delays in which the P50 is closer the P95 than the P5.
■ Excel Formula: =Median+((UB-Median)-((0.45*LN(0.95/(1-0.95)))*(((UB-Median)+(LB-Median))/((0.45*LN(0.95/(1-0.95)))+(-0.45*LN(0.05/(1-0.05)))))))/(LN(0.95/(1-0.95)))*(LN(PRNG/(1-PRNG)))+((UB-Median)+(LB-Median))/((0.45*LN(0.95/(1-0.95)))+(-0.45*LN(0.05/(1-0.05))))*(PRNG-0.5)*(LN(PRNG/(1-PRNG)))
■ Mean: =((LN(UB)+LN(LB))/2)</t>
  </si>
  <si>
    <t>Unlike the other distributions mentioned here, a discrete binary distribution (also known as a Bernoulli distribution) generates just two possible outcomes: success or failure. The probability of success is p and the probability of failure is q = (1 – p). For example, if success means to flip a fair coin heads‐up, the probability of success is p = .5, and the probability of failure is q = (1 – .5) = .5.
■ When to use: This is used in either/or situations—something either hap_x0002_pens or it doesn’t.
■ Examples: The occurrence of an accident during in a given task, the bankruptcy of a contractor, or the cancellation of the entire project.
■ Excel formula: =IF(PRNG &lt; p,1,0)
■ Mean: =p</t>
  </si>
  <si>
    <t>The Gamma Poisson, like the binary distribution, only produces discrete integer values. But while the binary only generates a 0 or 1, the Gamma Poisson can generate any integer value such as 0, 1, 2, 3,…, and so on. Suppose we are attempting to model how many times some event occurs during a project. There may be some number of accidents or inclement weather events that result in a work stoppage. We can be unsure about how frequent the events are. Even if we know the average frequency of the random events, we don’t know how many fall in a given period. In the Gamma Poisson, you have two different random numbers to generate—one for the count of the number of events that occur in a period when the average frequency is known, and another for the Gamma function to generate a random frequency when the true average frequency is not known. Think of α as the number of events your prior belief is equivalent to having already seen. Think of β as the amount of observation time (or exposure) over which those prior events occurred. Dividing alpha by beta gives you the average number of events per unit time that your prior implies. See the Gamma Poisson Tab for a more precise way to define your inputs in a simulation. 
■ When to use: Use the Gamma Poisson distribution to  generate the number of occurrences of an event that could happen many times when you don’t know the average.
■ Examples: This can simulate the number of units in an inventory that are used in a given day or the number of repeated tasks that are completed in a week.
■ Excel Formula: =BINOM.INV(10^9, GAMMA.INV(PRNG,alpha,1/beta)/10^9,PRNG)
■ Mean: =alpha/beta</t>
  </si>
  <si>
    <t>One of the simplest  distributions you can use is the uniform distribution. There is no chance of a value being above the maximum or below the minimum, and every value between the min and max are equally likely.
■ When to use: When absolute min and max values are known but oth_x0002_erwise there is no information about what values would be more likely than others.
■ Example: The amount of material, like concrete, delivered in a truck per day. The minimum is zero, the maximum is the capacity of the truck, and there is literally no opinion or information available about which values between zero and maximum capacity are more likely.
■ Excel formula: =PRNG*(max-min)+min
■ Mean: =(max+min)/2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</si>
</sst>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0.0%"/>
  </numFmts>
  <fonts count="29" x14ac:knownFonts="1">
    <font>
      <sz val="14"/>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4"/>
      <color theme="1"/>
      <name val="Calibri"/>
      <family val="2"/>
      <scheme val="minor"/>
    </font>
    <font>
      <b/>
      <sz val="14"/>
      <color theme="1"/>
      <name val="Calibri"/>
      <family val="2"/>
      <scheme val="minor"/>
    </font>
    <font>
      <sz val="11"/>
      <color theme="1"/>
      <name val="Calibri"/>
      <family val="2"/>
      <scheme val="minor"/>
    </font>
    <font>
      <b/>
      <sz val="24"/>
      <color theme="0"/>
      <name val="Calibri"/>
      <family val="2"/>
      <scheme val="minor"/>
    </font>
    <font>
      <b/>
      <sz val="12"/>
      <color theme="0"/>
      <name val="Calibri"/>
      <family val="2"/>
      <scheme val="minor"/>
    </font>
    <font>
      <b/>
      <sz val="12"/>
      <color theme="1"/>
      <name val="Calibri"/>
      <family val="2"/>
      <scheme val="minor"/>
    </font>
    <font>
      <b/>
      <sz val="12"/>
      <color theme="4" tint="-0.499984740745262"/>
      <name val="Calibri"/>
      <family val="2"/>
      <scheme val="minor"/>
    </font>
    <font>
      <b/>
      <sz val="20"/>
      <color theme="0"/>
      <name val="Calibri"/>
      <family val="2"/>
      <scheme val="minor"/>
    </font>
    <font>
      <sz val="11"/>
      <name val="Calibri"/>
      <family val="2"/>
      <scheme val="minor"/>
    </font>
    <font>
      <b/>
      <sz val="11"/>
      <color theme="0"/>
      <name val="Calibri"/>
      <family val="2"/>
      <scheme val="minor"/>
    </font>
    <font>
      <u/>
      <sz val="14"/>
      <color theme="10"/>
      <name val="Calibri"/>
      <family val="2"/>
      <scheme val="minor"/>
    </font>
    <font>
      <b/>
      <sz val="11"/>
      <color theme="1"/>
      <name val="Calibri"/>
      <family val="2"/>
      <scheme val="minor"/>
    </font>
    <font>
      <b/>
      <sz val="12"/>
      <name val="Calibri"/>
      <family val="2"/>
      <scheme val="minor"/>
    </font>
    <font>
      <sz val="12"/>
      <color theme="1"/>
      <name val="Calibri"/>
      <family val="2"/>
      <scheme val="minor"/>
    </font>
    <font>
      <b/>
      <sz val="14"/>
      <color theme="0"/>
      <name val="Calibri"/>
      <family val="2"/>
      <scheme val="minor"/>
    </font>
    <font>
      <b/>
      <sz val="22"/>
      <color rgb="FFFFFFFF"/>
      <name val="Calibri"/>
      <family val="2"/>
      <scheme val="minor"/>
    </font>
    <font>
      <b/>
      <sz val="12"/>
      <color rgb="FFFFFFFF"/>
      <name val="Calibri"/>
      <family val="2"/>
      <scheme val="minor"/>
    </font>
    <font>
      <b/>
      <sz val="18"/>
      <color rgb="FFFFFFFF"/>
      <name val="Calibri"/>
      <family val="2"/>
      <scheme val="minor"/>
    </font>
    <font>
      <sz val="18"/>
      <color theme="1"/>
      <name val="Calibri"/>
      <family val="2"/>
      <scheme val="minor"/>
    </font>
    <font>
      <b/>
      <sz val="26"/>
      <color theme="0"/>
      <name val="Calibri"/>
      <family val="2"/>
      <scheme val="minor"/>
    </font>
    <font>
      <b/>
      <sz val="14"/>
      <name val="Calibri"/>
      <family val="2"/>
      <scheme val="minor"/>
    </font>
    <font>
      <sz val="12"/>
      <name val="Calibri"/>
      <family val="2"/>
      <scheme val="minor"/>
    </font>
    <font>
      <i/>
      <sz val="11"/>
      <name val="Calibri"/>
      <family val="2"/>
      <scheme val="minor"/>
    </font>
    <font>
      <sz val="11"/>
      <name val="Aptos Narrow"/>
      <family val="2"/>
    </font>
    <font>
      <b/>
      <sz val="12"/>
      <color rgb="FF002060"/>
      <name val="Calibri"/>
      <family val="2"/>
      <scheme val="minor"/>
    </font>
  </fonts>
  <fills count="9">
    <fill>
      <patternFill patternType="none"/>
    </fill>
    <fill>
      <patternFill patternType="gray125"/>
    </fill>
    <fill>
      <patternFill patternType="solid">
        <fgColor rgb="FF002060"/>
        <bgColor indexed="64"/>
      </patternFill>
    </fill>
    <fill>
      <patternFill patternType="solid">
        <fgColor theme="7"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002060"/>
        <bgColor rgb="FF000000"/>
      </patternFill>
    </fill>
    <fill>
      <patternFill patternType="solid">
        <fgColor rgb="FFD9D9D9"/>
        <bgColor rgb="FF000000"/>
      </patternFill>
    </fill>
  </fills>
  <borders count="55">
    <border>
      <left/>
      <right/>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auto="1"/>
      </left>
      <right/>
      <top/>
      <bottom style="thin">
        <color auto="1"/>
      </bottom>
      <diagonal/>
    </border>
    <border>
      <left/>
      <right/>
      <top/>
      <bottom style="thin">
        <color auto="1"/>
      </bottom>
      <diagonal/>
    </border>
    <border>
      <left/>
      <right style="thick">
        <color auto="1"/>
      </right>
      <top/>
      <bottom style="thin">
        <color auto="1"/>
      </bottom>
      <diagonal/>
    </border>
    <border>
      <left style="thick">
        <color auto="1"/>
      </left>
      <right style="thin">
        <color auto="1"/>
      </right>
      <top/>
      <bottom style="thin">
        <color auto="1"/>
      </bottom>
      <diagonal/>
    </border>
    <border>
      <left style="thin">
        <color auto="1"/>
      </left>
      <right style="thin">
        <color auto="1"/>
      </right>
      <top/>
      <bottom style="thin">
        <color auto="1"/>
      </bottom>
      <diagonal/>
    </border>
    <border>
      <left/>
      <right style="thick">
        <color auto="1"/>
      </right>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right/>
      <top/>
      <bottom style="thick">
        <color auto="1"/>
      </bottom>
      <diagonal/>
    </border>
    <border>
      <left/>
      <right style="thick">
        <color auto="1"/>
      </right>
      <top/>
      <bottom style="thick">
        <color auto="1"/>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diagonal/>
    </border>
    <border>
      <left style="thick">
        <color auto="1"/>
      </left>
      <right/>
      <top style="medium">
        <color indexed="64"/>
      </top>
      <bottom style="thin">
        <color auto="1"/>
      </bottom>
      <diagonal/>
    </border>
    <border>
      <left/>
      <right/>
      <top style="medium">
        <color auto="1"/>
      </top>
      <bottom style="thin">
        <color auto="1"/>
      </bottom>
      <diagonal/>
    </border>
    <border>
      <left/>
      <right style="thick">
        <color auto="1"/>
      </right>
      <top style="medium">
        <color indexed="64"/>
      </top>
      <bottom style="thin">
        <color auto="1"/>
      </bottom>
      <diagonal/>
    </border>
    <border>
      <left style="medium">
        <color indexed="64"/>
      </left>
      <right style="medium">
        <color indexed="64"/>
      </right>
      <top style="medium">
        <color indexed="64"/>
      </top>
      <bottom style="medium">
        <color indexed="64"/>
      </bottom>
      <diagonal/>
    </border>
    <border>
      <left style="thin">
        <color auto="1"/>
      </left>
      <right/>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bottom style="thin">
        <color auto="1"/>
      </bottom>
      <diagonal/>
    </border>
    <border>
      <left/>
      <right style="medium">
        <color indexed="64"/>
      </right>
      <top/>
      <bottom/>
      <diagonal/>
    </border>
    <border>
      <left style="thin">
        <color auto="1"/>
      </left>
      <right/>
      <top style="thin">
        <color auto="1"/>
      </top>
      <bottom style="medium">
        <color indexed="64"/>
      </bottom>
      <diagonal/>
    </border>
    <border>
      <left style="thick">
        <color theme="9" tint="-0.499984740745262"/>
      </left>
      <right/>
      <top/>
      <bottom/>
      <diagonal/>
    </border>
    <border>
      <left/>
      <right style="medium">
        <color indexed="64"/>
      </right>
      <top style="thin">
        <color auto="1"/>
      </top>
      <bottom/>
      <diagonal/>
    </border>
    <border>
      <left style="thin">
        <color auto="1"/>
      </left>
      <right style="medium">
        <color indexed="64"/>
      </right>
      <top style="thin">
        <color auto="1"/>
      </top>
      <bottom style="medium">
        <color indexed="64"/>
      </bottom>
      <diagonal/>
    </border>
    <border>
      <left style="thin">
        <color auto="1"/>
      </left>
      <right/>
      <top style="medium">
        <color indexed="64"/>
      </top>
      <bottom style="thin">
        <color auto="1"/>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thick">
        <color auto="1"/>
      </left>
      <right/>
      <top style="medium">
        <color indexed="64"/>
      </top>
      <bottom/>
      <diagonal/>
    </border>
    <border>
      <left style="thick">
        <color auto="1"/>
      </left>
      <right style="thin">
        <color auto="1"/>
      </right>
      <top/>
      <bottom style="thick">
        <color auto="1"/>
      </bottom>
      <diagonal/>
    </border>
    <border>
      <left style="thin">
        <color auto="1"/>
      </left>
      <right style="thin">
        <color auto="1"/>
      </right>
      <top/>
      <bottom style="thick">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s>
  <cellStyleXfs count="9">
    <xf numFmtId="0" fontId="0" fillId="0" borderId="0"/>
    <xf numFmtId="9" fontId="4" fillId="0" borderId="0" applyFont="0" applyFill="0" applyBorder="0" applyAlignment="0" applyProtection="0"/>
    <xf numFmtId="0" fontId="6" fillId="0" borderId="0"/>
    <xf numFmtId="0" fontId="14" fillId="0" borderId="0" applyNumberFormat="0" applyFill="0" applyBorder="0" applyAlignment="0" applyProtection="0"/>
    <xf numFmtId="0" fontId="4" fillId="0" borderId="0"/>
    <xf numFmtId="0" fontId="3" fillId="0" borderId="0"/>
    <xf numFmtId="43" fontId="4" fillId="0" borderId="0" applyFont="0" applyFill="0" applyBorder="0" applyAlignment="0" applyProtection="0"/>
    <xf numFmtId="0" fontId="4" fillId="0" borderId="0"/>
    <xf numFmtId="9" fontId="4" fillId="0" borderId="0" applyFont="0" applyFill="0" applyBorder="0" applyAlignment="0" applyProtection="0"/>
  </cellStyleXfs>
  <cellXfs count="246">
    <xf numFmtId="0" fontId="0" fillId="0" borderId="0" xfId="0"/>
    <xf numFmtId="0" fontId="6" fillId="4" borderId="0" xfId="2" applyFill="1" applyAlignment="1">
      <alignment vertical="center" wrapText="1"/>
    </xf>
    <xf numFmtId="0" fontId="6" fillId="4" borderId="9" xfId="2" applyFill="1" applyBorder="1" applyAlignment="1">
      <alignment vertical="center" wrapText="1"/>
    </xf>
    <xf numFmtId="0" fontId="6" fillId="4" borderId="12" xfId="2" applyFill="1" applyBorder="1" applyAlignment="1">
      <alignment vertical="center" wrapText="1"/>
    </xf>
    <xf numFmtId="0" fontId="6" fillId="4" borderId="13" xfId="2" applyFill="1" applyBorder="1" applyAlignment="1">
      <alignment vertical="center" wrapText="1"/>
    </xf>
    <xf numFmtId="0" fontId="6" fillId="4" borderId="17" xfId="2" applyFill="1" applyBorder="1" applyAlignment="1">
      <alignment vertical="center" wrapText="1"/>
    </xf>
    <xf numFmtId="0" fontId="14" fillId="4" borderId="0" xfId="3" applyFill="1" applyAlignment="1">
      <alignment vertical="center" wrapText="1"/>
    </xf>
    <xf numFmtId="0" fontId="6" fillId="4" borderId="0" xfId="2" applyFill="1" applyAlignment="1">
      <alignment horizontal="center" vertical="center" wrapText="1"/>
    </xf>
    <xf numFmtId="0" fontId="6" fillId="4" borderId="12" xfId="2" applyFill="1" applyBorder="1" applyAlignment="1">
      <alignment horizontal="center" vertical="center" wrapText="1"/>
    </xf>
    <xf numFmtId="0" fontId="8" fillId="2" borderId="8" xfId="2" applyFont="1" applyFill="1" applyBorder="1" applyAlignment="1">
      <alignment horizontal="center" vertical="center" wrapText="1"/>
    </xf>
    <xf numFmtId="0" fontId="11" fillId="2" borderId="1" xfId="2" applyFont="1" applyFill="1" applyBorder="1" applyAlignment="1">
      <alignment vertical="center"/>
    </xf>
    <xf numFmtId="0" fontId="11" fillId="2" borderId="2" xfId="2" applyFont="1" applyFill="1" applyBorder="1" applyAlignment="1">
      <alignment vertical="center"/>
    </xf>
    <xf numFmtId="0" fontId="8" fillId="2" borderId="33" xfId="2" applyFont="1" applyFill="1" applyBorder="1" applyAlignment="1">
      <alignment horizontal="center" vertical="center" wrapText="1"/>
    </xf>
    <xf numFmtId="0" fontId="6" fillId="4" borderId="24" xfId="2" applyFill="1" applyBorder="1" applyAlignment="1">
      <alignment vertical="center" wrapText="1"/>
    </xf>
    <xf numFmtId="0" fontId="6" fillId="4" borderId="26" xfId="2" applyFill="1" applyBorder="1" applyAlignment="1">
      <alignment vertical="center" wrapText="1"/>
    </xf>
    <xf numFmtId="0" fontId="6" fillId="4" borderId="37" xfId="2" applyFill="1" applyBorder="1" applyAlignment="1">
      <alignment vertical="center" wrapText="1"/>
    </xf>
    <xf numFmtId="0" fontId="11" fillId="2" borderId="28" xfId="2" applyFont="1" applyFill="1" applyBorder="1" applyAlignment="1">
      <alignment vertical="center"/>
    </xf>
    <xf numFmtId="0" fontId="11" fillId="2" borderId="29" xfId="2" applyFont="1" applyFill="1" applyBorder="1" applyAlignment="1">
      <alignment vertical="center"/>
    </xf>
    <xf numFmtId="0" fontId="6" fillId="4" borderId="40" xfId="2" applyFill="1" applyBorder="1" applyAlignment="1">
      <alignment vertical="center" wrapText="1"/>
    </xf>
    <xf numFmtId="0" fontId="6" fillId="4" borderId="25" xfId="2" applyFill="1" applyBorder="1" applyAlignment="1">
      <alignment vertical="center" wrapText="1"/>
    </xf>
    <xf numFmtId="0" fontId="6" fillId="4" borderId="23" xfId="2" applyFill="1" applyBorder="1" applyAlignment="1">
      <alignment vertical="center" wrapText="1"/>
    </xf>
    <xf numFmtId="0" fontId="11" fillId="2" borderId="27" xfId="2" applyFont="1" applyFill="1" applyBorder="1" applyAlignment="1">
      <alignment vertical="center"/>
    </xf>
    <xf numFmtId="0" fontId="0" fillId="2" borderId="29" xfId="0" applyFill="1" applyBorder="1" applyAlignment="1">
      <alignment vertical="center"/>
    </xf>
    <xf numFmtId="0" fontId="6" fillId="0" borderId="0" xfId="2" applyAlignment="1">
      <alignment vertical="center"/>
    </xf>
    <xf numFmtId="0" fontId="6" fillId="4" borderId="43" xfId="2" applyFill="1" applyBorder="1" applyAlignment="1">
      <alignment vertical="center" wrapText="1"/>
    </xf>
    <xf numFmtId="0" fontId="0" fillId="0" borderId="0" xfId="0" applyAlignment="1">
      <alignment vertical="center"/>
    </xf>
    <xf numFmtId="0" fontId="16" fillId="2" borderId="25" xfId="2" applyFont="1" applyFill="1" applyBorder="1" applyAlignment="1">
      <alignment horizontal="left" vertical="center" wrapText="1"/>
    </xf>
    <xf numFmtId="0" fontId="16" fillId="2" borderId="30" xfId="2" applyFont="1" applyFill="1" applyBorder="1" applyAlignment="1">
      <alignment horizontal="left" vertical="center" wrapText="1"/>
    </xf>
    <xf numFmtId="0" fontId="16" fillId="2" borderId="26" xfId="2" applyFont="1" applyFill="1" applyBorder="1" applyAlignment="1">
      <alignment horizontal="left" vertical="center" wrapText="1"/>
    </xf>
    <xf numFmtId="0" fontId="11" fillId="2" borderId="27" xfId="2" applyFont="1" applyFill="1" applyBorder="1" applyAlignment="1">
      <alignment horizontal="left" vertical="center"/>
    </xf>
    <xf numFmtId="0" fontId="6" fillId="0" borderId="0" xfId="2" quotePrefix="1" applyAlignment="1">
      <alignment vertical="center"/>
    </xf>
    <xf numFmtId="0" fontId="6" fillId="4" borderId="39" xfId="2" applyFill="1" applyBorder="1" applyAlignment="1">
      <alignment vertical="center" wrapText="1"/>
    </xf>
    <xf numFmtId="0" fontId="8" fillId="2" borderId="15" xfId="2" applyFont="1" applyFill="1" applyBorder="1" applyAlignment="1">
      <alignment horizontal="center" vertical="center" wrapText="1"/>
    </xf>
    <xf numFmtId="0" fontId="0" fillId="2" borderId="3" xfId="0" applyFill="1" applyBorder="1" applyAlignment="1">
      <alignment vertical="center"/>
    </xf>
    <xf numFmtId="0" fontId="8" fillId="2" borderId="7" xfId="2" applyFont="1" applyFill="1" applyBorder="1" applyAlignment="1">
      <alignment horizontal="center" vertical="center" wrapText="1"/>
    </xf>
    <xf numFmtId="0" fontId="8" fillId="2" borderId="8" xfId="2" applyFont="1" applyFill="1" applyBorder="1" applyAlignment="1">
      <alignment horizontal="center" vertical="center"/>
    </xf>
    <xf numFmtId="0" fontId="16" fillId="6" borderId="11" xfId="2" applyFont="1" applyFill="1" applyBorder="1" applyAlignment="1">
      <alignment horizontal="center" vertical="center"/>
    </xf>
    <xf numFmtId="2" fontId="16" fillId="6" borderId="10" xfId="2" applyNumberFormat="1" applyFont="1" applyFill="1" applyBorder="1" applyAlignment="1">
      <alignment horizontal="center" vertical="center"/>
    </xf>
    <xf numFmtId="0" fontId="16" fillId="3" borderId="11" xfId="2" applyFont="1" applyFill="1" applyBorder="1" applyAlignment="1">
      <alignment horizontal="center" vertical="center"/>
    </xf>
    <xf numFmtId="0" fontId="8" fillId="2" borderId="36" xfId="2" applyFont="1" applyFill="1" applyBorder="1" applyAlignment="1">
      <alignment horizontal="center" vertical="center" wrapText="1"/>
    </xf>
    <xf numFmtId="0" fontId="8" fillId="2" borderId="22" xfId="2" applyFont="1" applyFill="1" applyBorder="1" applyAlignment="1">
      <alignment horizontal="center" vertical="center"/>
    </xf>
    <xf numFmtId="2" fontId="16" fillId="6" borderId="34" xfId="2" applyNumberFormat="1" applyFont="1" applyFill="1" applyBorder="1" applyAlignment="1">
      <alignment horizontal="center" vertical="center"/>
    </xf>
    <xf numFmtId="0" fontId="16" fillId="3" borderId="35" xfId="2" applyFont="1" applyFill="1" applyBorder="1" applyAlignment="1">
      <alignment horizontal="center" vertical="center"/>
    </xf>
    <xf numFmtId="0" fontId="16" fillId="6" borderId="35" xfId="2" applyFont="1" applyFill="1" applyBorder="1" applyAlignment="1">
      <alignment horizontal="center" vertical="center"/>
    </xf>
    <xf numFmtId="0" fontId="16" fillId="6" borderId="38" xfId="2" applyFont="1" applyFill="1" applyBorder="1" applyAlignment="1">
      <alignment horizontal="center" vertical="center"/>
    </xf>
    <xf numFmtId="0" fontId="8" fillId="2" borderId="15" xfId="2" applyFont="1" applyFill="1" applyBorder="1" applyAlignment="1">
      <alignment horizontal="center" vertical="center"/>
    </xf>
    <xf numFmtId="0" fontId="8" fillId="2" borderId="16" xfId="2" applyFont="1" applyFill="1" applyBorder="1" applyAlignment="1">
      <alignment horizontal="center" vertical="center"/>
    </xf>
    <xf numFmtId="9" fontId="16" fillId="6" borderId="34" xfId="1" applyFont="1" applyFill="1" applyBorder="1" applyAlignment="1">
      <alignment horizontal="center" vertical="center"/>
    </xf>
    <xf numFmtId="9" fontId="16" fillId="3" borderId="35" xfId="1" applyFont="1" applyFill="1" applyBorder="1" applyAlignment="1">
      <alignment horizontal="center" vertical="center"/>
    </xf>
    <xf numFmtId="0" fontId="16" fillId="6" borderId="41" xfId="2" applyFont="1" applyFill="1" applyBorder="1" applyAlignment="1">
      <alignment horizontal="center" vertical="center"/>
    </xf>
    <xf numFmtId="0" fontId="8" fillId="2" borderId="32" xfId="2" applyFont="1" applyFill="1" applyBorder="1" applyAlignment="1">
      <alignment horizontal="center" vertical="center" wrapText="1"/>
    </xf>
    <xf numFmtId="0" fontId="8" fillId="2" borderId="33" xfId="2" applyFont="1" applyFill="1" applyBorder="1" applyAlignment="1">
      <alignment horizontal="center" vertical="center"/>
    </xf>
    <xf numFmtId="0" fontId="8" fillId="2" borderId="42" xfId="2" applyFont="1" applyFill="1" applyBorder="1" applyAlignment="1">
      <alignment horizontal="center" vertical="center"/>
    </xf>
    <xf numFmtId="164" fontId="16" fillId="6" borderId="34" xfId="2" applyNumberFormat="1" applyFont="1" applyFill="1" applyBorder="1" applyAlignment="1">
      <alignment horizontal="center" vertical="center"/>
    </xf>
    <xf numFmtId="2" fontId="16" fillId="6" borderId="11" xfId="1" applyNumberFormat="1" applyFont="1" applyFill="1" applyBorder="1" applyAlignment="1">
      <alignment horizontal="center" vertical="center"/>
    </xf>
    <xf numFmtId="2" fontId="16" fillId="6" borderId="10" xfId="1" applyNumberFormat="1" applyFont="1" applyFill="1" applyBorder="1" applyAlignment="1">
      <alignment horizontal="center" vertical="center"/>
    </xf>
    <xf numFmtId="165" fontId="16" fillId="6" borderId="35" xfId="1" applyNumberFormat="1" applyFont="1" applyFill="1" applyBorder="1" applyAlignment="1">
      <alignment horizontal="center" vertical="center"/>
    </xf>
    <xf numFmtId="0" fontId="10" fillId="2" borderId="28" xfId="2" applyFont="1" applyFill="1" applyBorder="1" applyAlignment="1">
      <alignment horizontal="left" vertical="center" wrapText="1"/>
    </xf>
    <xf numFmtId="0" fontId="17" fillId="4" borderId="0" xfId="2" applyFont="1" applyFill="1" applyAlignment="1">
      <alignment horizontal="center" vertical="center" wrapText="1"/>
    </xf>
    <xf numFmtId="0" fontId="17" fillId="4" borderId="9" xfId="2" applyFont="1" applyFill="1" applyBorder="1" applyAlignment="1">
      <alignment horizontal="center" vertical="center" wrapText="1"/>
    </xf>
    <xf numFmtId="0" fontId="17" fillId="0" borderId="0" xfId="2" applyFont="1" applyAlignment="1">
      <alignment horizontal="center" vertical="center"/>
    </xf>
    <xf numFmtId="0" fontId="17" fillId="4" borderId="12" xfId="2" applyFont="1" applyFill="1" applyBorder="1" applyAlignment="1">
      <alignment horizontal="center" vertical="center" wrapText="1"/>
    </xf>
    <xf numFmtId="0" fontId="17" fillId="4" borderId="13" xfId="2" applyFont="1" applyFill="1" applyBorder="1" applyAlignment="1">
      <alignment horizontal="center" vertical="center" wrapText="1"/>
    </xf>
    <xf numFmtId="0" fontId="0" fillId="0" borderId="0" xfId="5" applyFont="1"/>
    <xf numFmtId="0" fontId="17" fillId="0" borderId="0" xfId="7" applyFont="1" applyAlignment="1">
      <alignment horizontal="left" vertical="center" wrapText="1"/>
    </xf>
    <xf numFmtId="0" fontId="17" fillId="0" borderId="30" xfId="7" applyFont="1" applyBorder="1" applyAlignment="1">
      <alignment horizontal="left" vertical="center" wrapText="1"/>
    </xf>
    <xf numFmtId="0" fontId="3" fillId="0" borderId="0" xfId="5"/>
    <xf numFmtId="0" fontId="4" fillId="0" borderId="0" xfId="7"/>
    <xf numFmtId="0" fontId="3" fillId="0" borderId="0" xfId="5" applyAlignment="1">
      <alignment vertical="center" wrapText="1"/>
    </xf>
    <xf numFmtId="0" fontId="17" fillId="0" borderId="0" xfId="5" applyFont="1" applyAlignment="1">
      <alignment horizontal="center" vertical="center"/>
    </xf>
    <xf numFmtId="0" fontId="3" fillId="0" borderId="0" xfId="5" applyAlignment="1">
      <alignment vertical="center"/>
    </xf>
    <xf numFmtId="0" fontId="0" fillId="0" borderId="0" xfId="5" applyFont="1" applyAlignment="1">
      <alignment vertical="center"/>
    </xf>
    <xf numFmtId="0" fontId="17" fillId="0" borderId="0" xfId="7" applyFont="1" applyAlignment="1">
      <alignment horizontal="center" vertical="center"/>
    </xf>
    <xf numFmtId="0" fontId="17" fillId="0" borderId="0" xfId="5" applyFont="1" applyAlignment="1">
      <alignment horizontal="center" vertical="center" wrapText="1"/>
    </xf>
    <xf numFmtId="0" fontId="5" fillId="0" borderId="0" xfId="7" applyFont="1"/>
    <xf numFmtId="0" fontId="4" fillId="0" borderId="0" xfId="7" applyAlignment="1">
      <alignment wrapText="1"/>
    </xf>
    <xf numFmtId="0" fontId="4" fillId="0" borderId="0" xfId="5" applyFont="1" applyAlignment="1">
      <alignment wrapText="1"/>
    </xf>
    <xf numFmtId="0" fontId="5" fillId="0" borderId="30" xfId="7" applyFont="1" applyBorder="1"/>
    <xf numFmtId="0" fontId="5" fillId="0" borderId="0" xfId="5" applyFont="1"/>
    <xf numFmtId="0" fontId="22" fillId="0" borderId="0" xfId="7" applyFont="1" applyAlignment="1">
      <alignment horizontal="left" vertical="center" wrapText="1"/>
    </xf>
    <xf numFmtId="0" fontId="22" fillId="0" borderId="0" xfId="5" applyFont="1"/>
    <xf numFmtId="0" fontId="13" fillId="2" borderId="27" xfId="7" applyFont="1" applyFill="1" applyBorder="1" applyAlignment="1">
      <alignment horizontal="center" vertical="center"/>
    </xf>
    <xf numFmtId="0" fontId="13" fillId="2" borderId="28" xfId="7" applyFont="1" applyFill="1" applyBorder="1" applyAlignment="1">
      <alignment horizontal="center" vertical="center" wrapText="1"/>
    </xf>
    <xf numFmtId="0" fontId="13" fillId="2" borderId="28" xfId="7" applyFont="1" applyFill="1" applyBorder="1" applyAlignment="1">
      <alignment horizontal="center" vertical="center"/>
    </xf>
    <xf numFmtId="0" fontId="13" fillId="2" borderId="29" xfId="7" applyFont="1" applyFill="1" applyBorder="1" applyAlignment="1">
      <alignment horizontal="center" vertical="center" wrapText="1"/>
    </xf>
    <xf numFmtId="0" fontId="12" fillId="5" borderId="43" xfId="7" applyFont="1" applyFill="1" applyBorder="1" applyAlignment="1">
      <alignment horizontal="center" vertical="center"/>
    </xf>
    <xf numFmtId="0" fontId="12" fillId="5" borderId="43" xfId="5" applyFont="1" applyFill="1" applyBorder="1" applyAlignment="1">
      <alignment horizontal="center" vertical="center"/>
    </xf>
    <xf numFmtId="0" fontId="12" fillId="5" borderId="25" xfId="5" applyFont="1" applyFill="1" applyBorder="1" applyAlignment="1">
      <alignment horizontal="center" vertical="center"/>
    </xf>
    <xf numFmtId="0" fontId="26" fillId="5" borderId="23" xfId="7" applyFont="1" applyFill="1" applyBorder="1" applyAlignment="1">
      <alignment horizontal="center" vertical="center"/>
    </xf>
    <xf numFmtId="0" fontId="12" fillId="5" borderId="28" xfId="5" applyFont="1" applyFill="1" applyBorder="1" applyAlignment="1">
      <alignment horizontal="center" vertical="center"/>
    </xf>
    <xf numFmtId="0" fontId="12" fillId="5" borderId="14" xfId="5" applyFont="1" applyFill="1" applyBorder="1" applyAlignment="1">
      <alignment horizontal="center" vertical="center"/>
    </xf>
    <xf numFmtId="9" fontId="15" fillId="0" borderId="0" xfId="8" applyFont="1" applyBorder="1" applyAlignment="1">
      <alignment horizontal="center" vertical="center"/>
    </xf>
    <xf numFmtId="0" fontId="3" fillId="2" borderId="43" xfId="5" applyFill="1" applyBorder="1"/>
    <xf numFmtId="0" fontId="12" fillId="5" borderId="24" xfId="7" applyFont="1" applyFill="1" applyBorder="1" applyAlignment="1">
      <alignment horizontal="center" vertical="center"/>
    </xf>
    <xf numFmtId="0" fontId="12" fillId="5" borderId="23" xfId="5" applyFont="1" applyFill="1" applyBorder="1" applyAlignment="1">
      <alignment horizontal="center" vertical="center"/>
    </xf>
    <xf numFmtId="0" fontId="13" fillId="2" borderId="25" xfId="5" applyFont="1" applyFill="1" applyBorder="1" applyAlignment="1">
      <alignment horizontal="center" vertical="center" wrapText="1"/>
    </xf>
    <xf numFmtId="0" fontId="3" fillId="5" borderId="44" xfId="5" applyFill="1" applyBorder="1" applyAlignment="1">
      <alignment horizontal="center" vertical="center"/>
    </xf>
    <xf numFmtId="0" fontId="3" fillId="5" borderId="45" xfId="5" applyFill="1" applyBorder="1" applyAlignment="1">
      <alignment horizontal="center" vertical="center"/>
    </xf>
    <xf numFmtId="0" fontId="3" fillId="5" borderId="31" xfId="5" applyFill="1" applyBorder="1" applyAlignment="1">
      <alignment horizontal="center" vertical="center"/>
    </xf>
    <xf numFmtId="0" fontId="3" fillId="2" borderId="0" xfId="5" applyFill="1"/>
    <xf numFmtId="0" fontId="13" fillId="2" borderId="30" xfId="5" applyFont="1" applyFill="1" applyBorder="1" applyAlignment="1">
      <alignment horizontal="center" vertical="center" wrapText="1"/>
    </xf>
    <xf numFmtId="0" fontId="13" fillId="2" borderId="26" xfId="5" applyFont="1" applyFill="1" applyBorder="1" applyAlignment="1">
      <alignment horizontal="center" vertical="center" wrapText="1"/>
    </xf>
    <xf numFmtId="0" fontId="8" fillId="2" borderId="27" xfId="2" applyFont="1" applyFill="1" applyBorder="1" applyAlignment="1">
      <alignment horizontal="center" vertical="center" wrapText="1"/>
    </xf>
    <xf numFmtId="0" fontId="9" fillId="3" borderId="21" xfId="2" applyFont="1" applyFill="1" applyBorder="1" applyAlignment="1">
      <alignment horizontal="center" vertical="center" wrapText="1"/>
    </xf>
    <xf numFmtId="0" fontId="9" fillId="3" borderId="46" xfId="6" applyNumberFormat="1" applyFont="1" applyFill="1" applyBorder="1" applyAlignment="1">
      <alignment horizontal="center" vertical="center"/>
    </xf>
    <xf numFmtId="0" fontId="9" fillId="3" borderId="47" xfId="6" applyNumberFormat="1" applyFont="1" applyFill="1" applyBorder="1" applyAlignment="1">
      <alignment horizontal="center" vertical="center"/>
    </xf>
    <xf numFmtId="0" fontId="9" fillId="3" borderId="47" xfId="5" applyFont="1" applyFill="1" applyBorder="1" applyAlignment="1">
      <alignment horizontal="center" vertical="center"/>
    </xf>
    <xf numFmtId="1" fontId="9" fillId="8" borderId="48" xfId="7" applyNumberFormat="1" applyFont="1" applyFill="1" applyBorder="1" applyAlignment="1">
      <alignment horizontal="center" vertical="center"/>
    </xf>
    <xf numFmtId="0" fontId="8" fillId="2" borderId="25" xfId="5" applyFont="1" applyFill="1" applyBorder="1" applyAlignment="1">
      <alignment horizontal="center" vertical="center" wrapText="1"/>
    </xf>
    <xf numFmtId="0" fontId="8" fillId="2" borderId="30" xfId="5" applyFont="1" applyFill="1" applyBorder="1" applyAlignment="1">
      <alignment horizontal="center" vertical="center" wrapText="1"/>
    </xf>
    <xf numFmtId="0" fontId="8" fillId="7" borderId="26" xfId="7" applyFont="1" applyFill="1" applyBorder="1" applyAlignment="1">
      <alignment horizontal="center" vertical="center" wrapText="1"/>
    </xf>
    <xf numFmtId="0" fontId="25" fillId="6" borderId="46" xfId="5" applyFont="1" applyFill="1" applyBorder="1" applyAlignment="1">
      <alignment horizontal="center" vertical="center"/>
    </xf>
    <xf numFmtId="0" fontId="25" fillId="6" borderId="47" xfId="5" applyFont="1" applyFill="1" applyBorder="1" applyAlignment="1">
      <alignment horizontal="center" vertical="center"/>
    </xf>
    <xf numFmtId="0" fontId="25" fillId="3" borderId="47" xfId="5" applyFont="1" applyFill="1" applyBorder="1" applyAlignment="1">
      <alignment horizontal="center" vertical="center"/>
    </xf>
    <xf numFmtId="0" fontId="25" fillId="3" borderId="47" xfId="6" applyNumberFormat="1" applyFont="1" applyFill="1" applyBorder="1" applyAlignment="1">
      <alignment horizontal="center" vertical="center"/>
    </xf>
    <xf numFmtId="0" fontId="25" fillId="6" borderId="48" xfId="5" applyFont="1" applyFill="1" applyBorder="1" applyAlignment="1">
      <alignment horizontal="center" vertical="center"/>
    </xf>
    <xf numFmtId="0" fontId="8" fillId="2" borderId="27" xfId="5" applyFont="1" applyFill="1" applyBorder="1" applyAlignment="1">
      <alignment horizontal="center" vertical="center" wrapText="1"/>
    </xf>
    <xf numFmtId="0" fontId="8" fillId="2" borderId="28" xfId="5" applyFont="1" applyFill="1" applyBorder="1" applyAlignment="1">
      <alignment horizontal="center" vertical="center" wrapText="1"/>
    </xf>
    <xf numFmtId="0" fontId="8" fillId="2" borderId="29" xfId="5" applyFont="1" applyFill="1" applyBorder="1" applyAlignment="1">
      <alignment horizontal="center" vertical="center" wrapText="1"/>
    </xf>
    <xf numFmtId="1" fontId="16" fillId="8" borderId="46" xfId="7" applyNumberFormat="1" applyFont="1" applyFill="1" applyBorder="1" applyAlignment="1">
      <alignment horizontal="center" vertical="center"/>
    </xf>
    <xf numFmtId="1" fontId="16" fillId="8" borderId="47" xfId="7" applyNumberFormat="1" applyFont="1" applyFill="1" applyBorder="1" applyAlignment="1">
      <alignment horizontal="center" vertical="center"/>
    </xf>
    <xf numFmtId="0" fontId="16" fillId="8" borderId="47" xfId="7" applyFont="1" applyFill="1" applyBorder="1" applyAlignment="1">
      <alignment horizontal="center" vertical="center"/>
    </xf>
    <xf numFmtId="0" fontId="16" fillId="6" borderId="48" xfId="5" applyFont="1" applyFill="1" applyBorder="1" applyAlignment="1">
      <alignment horizontal="center" vertical="center"/>
    </xf>
    <xf numFmtId="0" fontId="20" fillId="7" borderId="28" xfId="7" applyFont="1" applyFill="1" applyBorder="1" applyAlignment="1">
      <alignment horizontal="center" vertical="center" wrapText="1"/>
    </xf>
    <xf numFmtId="0" fontId="8" fillId="7" borderId="28" xfId="7" applyFont="1" applyFill="1" applyBorder="1" applyAlignment="1">
      <alignment horizontal="center" vertical="center" wrapText="1"/>
    </xf>
    <xf numFmtId="0" fontId="20" fillId="7" borderId="29" xfId="7" applyFont="1" applyFill="1" applyBorder="1" applyAlignment="1">
      <alignment horizontal="center" vertical="center" wrapText="1"/>
    </xf>
    <xf numFmtId="0" fontId="2" fillId="0" borderId="28" xfId="0" applyFont="1" applyBorder="1" applyAlignment="1">
      <alignment horizontal="left" vertical="center" wrapText="1"/>
    </xf>
    <xf numFmtId="0" fontId="14" fillId="0" borderId="25" xfId="3" applyBorder="1" applyAlignment="1">
      <alignment horizontal="center" vertical="center"/>
    </xf>
    <xf numFmtId="0" fontId="14" fillId="0" borderId="30" xfId="3" applyBorder="1" applyAlignment="1">
      <alignment horizontal="center" vertical="center"/>
    </xf>
    <xf numFmtId="9" fontId="2" fillId="0" borderId="14" xfId="8" applyFont="1" applyBorder="1" applyAlignment="1">
      <alignment horizontal="center" vertical="center"/>
    </xf>
    <xf numFmtId="9" fontId="2" fillId="0" borderId="24" xfId="8" applyFont="1" applyBorder="1" applyAlignment="1">
      <alignment horizontal="center" vertical="center"/>
    </xf>
    <xf numFmtId="9" fontId="2" fillId="0" borderId="0" xfId="8" applyFont="1" applyBorder="1" applyAlignment="1">
      <alignment horizontal="center" vertical="center"/>
    </xf>
    <xf numFmtId="9" fontId="2" fillId="0" borderId="37" xfId="8" applyFont="1" applyBorder="1" applyAlignment="1">
      <alignment horizontal="center" vertical="center"/>
    </xf>
    <xf numFmtId="9" fontId="2" fillId="0" borderId="30" xfId="8" applyFont="1" applyBorder="1" applyAlignment="1">
      <alignment horizontal="center" vertical="center"/>
    </xf>
    <xf numFmtId="9" fontId="2" fillId="0" borderId="26" xfId="8" applyFont="1" applyBorder="1" applyAlignment="1">
      <alignment horizontal="center" vertical="center"/>
    </xf>
    <xf numFmtId="2" fontId="2" fillId="0" borderId="23" xfId="7" applyNumberFormat="1" applyFont="1" applyBorder="1" applyAlignment="1">
      <alignment horizontal="center" vertical="center"/>
    </xf>
    <xf numFmtId="0" fontId="2" fillId="0" borderId="14" xfId="7" applyFont="1" applyBorder="1" applyAlignment="1">
      <alignment horizontal="center" vertical="center"/>
    </xf>
    <xf numFmtId="2" fontId="2" fillId="0" borderId="14" xfId="7" applyNumberFormat="1" applyFont="1" applyBorder="1" applyAlignment="1">
      <alignment horizontal="center" vertical="center"/>
    </xf>
    <xf numFmtId="0" fontId="2" fillId="0" borderId="24" xfId="7" applyFont="1" applyBorder="1" applyAlignment="1">
      <alignment horizontal="center" vertical="center"/>
    </xf>
    <xf numFmtId="2" fontId="2" fillId="0" borderId="43" xfId="7" applyNumberFormat="1" applyFont="1" applyBorder="1" applyAlignment="1">
      <alignment horizontal="center" vertical="center"/>
    </xf>
    <xf numFmtId="0" fontId="2" fillId="0" borderId="0" xfId="7" applyFont="1" applyAlignment="1">
      <alignment horizontal="center" vertical="center"/>
    </xf>
    <xf numFmtId="2" fontId="2" fillId="0" borderId="0" xfId="7" applyNumberFormat="1" applyFont="1" applyAlignment="1">
      <alignment horizontal="center" vertical="center"/>
    </xf>
    <xf numFmtId="0" fontId="2" fillId="0" borderId="37" xfId="7" applyFont="1" applyBorder="1" applyAlignment="1">
      <alignment horizontal="center" vertical="center"/>
    </xf>
    <xf numFmtId="0" fontId="2" fillId="0" borderId="30" xfId="7" applyFont="1" applyBorder="1" applyAlignment="1">
      <alignment horizontal="center" vertical="center"/>
    </xf>
    <xf numFmtId="2" fontId="2" fillId="0" borderId="30" xfId="7" applyNumberFormat="1" applyFont="1" applyBorder="1" applyAlignment="1">
      <alignment horizontal="center" vertical="center"/>
    </xf>
    <xf numFmtId="0" fontId="2" fillId="0" borderId="26" xfId="7" applyFont="1" applyBorder="1" applyAlignment="1">
      <alignment horizontal="center" vertical="center"/>
    </xf>
    <xf numFmtId="2" fontId="2" fillId="0" borderId="25" xfId="7" applyNumberFormat="1" applyFont="1" applyBorder="1" applyAlignment="1">
      <alignment horizontal="center" vertical="center"/>
    </xf>
    <xf numFmtId="0" fontId="2" fillId="0" borderId="43" xfId="7" applyFont="1" applyBorder="1" applyAlignment="1">
      <alignment horizontal="center" vertical="center"/>
    </xf>
    <xf numFmtId="0" fontId="5" fillId="0" borderId="0" xfId="0" applyFont="1" applyAlignment="1">
      <alignment horizontal="left" vertical="center" wrapText="1"/>
    </xf>
    <xf numFmtId="0" fontId="2" fillId="0" borderId="28" xfId="0" applyFont="1" applyBorder="1" applyAlignment="1">
      <alignment horizontal="left" vertical="center" wrapText="1"/>
    </xf>
    <xf numFmtId="0" fontId="2" fillId="0" borderId="29" xfId="0" applyFont="1" applyBorder="1" applyAlignment="1">
      <alignment horizontal="left" vertical="center" wrapText="1"/>
    </xf>
    <xf numFmtId="0" fontId="12" fillId="5" borderId="4" xfId="2" applyFont="1" applyFill="1" applyBorder="1" applyAlignment="1">
      <alignment horizontal="left" vertical="center" wrapText="1"/>
    </xf>
    <xf numFmtId="0" fontId="12" fillId="5" borderId="5" xfId="2" applyFont="1" applyFill="1" applyBorder="1" applyAlignment="1">
      <alignment horizontal="left" vertical="center" wrapText="1"/>
    </xf>
    <xf numFmtId="0" fontId="12" fillId="5" borderId="6" xfId="2" applyFont="1" applyFill="1" applyBorder="1" applyAlignment="1">
      <alignment horizontal="left" vertical="center" wrapText="1"/>
    </xf>
    <xf numFmtId="0" fontId="12" fillId="5" borderId="27" xfId="2" applyFont="1" applyFill="1" applyBorder="1" applyAlignment="1">
      <alignment horizontal="left" vertical="center" wrapText="1"/>
    </xf>
    <xf numFmtId="0" fontId="12" fillId="5" borderId="28" xfId="2" applyFont="1" applyFill="1" applyBorder="1" applyAlignment="1">
      <alignment horizontal="left" vertical="center" wrapText="1"/>
    </xf>
    <xf numFmtId="0" fontId="12" fillId="5" borderId="29" xfId="2" applyFont="1" applyFill="1" applyBorder="1" applyAlignment="1">
      <alignment horizontal="left" vertical="center" wrapText="1"/>
    </xf>
    <xf numFmtId="0" fontId="2" fillId="5" borderId="27" xfId="2" applyFont="1" applyFill="1" applyBorder="1" applyAlignment="1">
      <alignment horizontal="left" vertical="center" wrapText="1"/>
    </xf>
    <xf numFmtId="0" fontId="6" fillId="5" borderId="28" xfId="2" applyFill="1" applyBorder="1" applyAlignment="1">
      <alignment horizontal="left" vertical="center" wrapText="1"/>
    </xf>
    <xf numFmtId="0" fontId="6" fillId="5" borderId="29" xfId="2" applyFill="1" applyBorder="1" applyAlignment="1">
      <alignment horizontal="left" vertical="center" wrapText="1"/>
    </xf>
    <xf numFmtId="0" fontId="6" fillId="5" borderId="14" xfId="2" applyFill="1" applyBorder="1" applyAlignment="1">
      <alignment horizontal="left" vertical="center" wrapText="1"/>
    </xf>
    <xf numFmtId="0" fontId="6" fillId="5" borderId="24" xfId="2" applyFill="1" applyBorder="1" applyAlignment="1">
      <alignment horizontal="left" vertical="center" wrapText="1"/>
    </xf>
    <xf numFmtId="0" fontId="12" fillId="5" borderId="43" xfId="2" applyFont="1" applyFill="1" applyBorder="1" applyAlignment="1">
      <alignment horizontal="left" vertical="center" wrapText="1"/>
    </xf>
    <xf numFmtId="0" fontId="12" fillId="5" borderId="0" xfId="2" applyFont="1" applyFill="1" applyAlignment="1">
      <alignment horizontal="left" vertical="center" wrapText="1"/>
    </xf>
    <xf numFmtId="0" fontId="12" fillId="5" borderId="37" xfId="2" applyFont="1" applyFill="1" applyBorder="1" applyAlignment="1">
      <alignment horizontal="left" vertical="center" wrapText="1"/>
    </xf>
    <xf numFmtId="0" fontId="14" fillId="0" borderId="25" xfId="3" applyBorder="1" applyAlignment="1">
      <alignment horizontal="center" vertical="center"/>
    </xf>
    <xf numFmtId="0" fontId="14" fillId="0" borderId="30" xfId="3" applyBorder="1" applyAlignment="1">
      <alignment horizontal="center" vertical="center"/>
    </xf>
    <xf numFmtId="0" fontId="6" fillId="4" borderId="23" xfId="2" applyFill="1" applyBorder="1" applyAlignment="1">
      <alignment horizontal="center" vertical="center" wrapText="1"/>
    </xf>
    <xf numFmtId="0" fontId="6" fillId="4" borderId="24" xfId="2" applyFill="1" applyBorder="1" applyAlignment="1">
      <alignment horizontal="center" vertical="center" wrapText="1"/>
    </xf>
    <xf numFmtId="0" fontId="6" fillId="4" borderId="25" xfId="2" applyFill="1" applyBorder="1" applyAlignment="1">
      <alignment horizontal="center" vertical="center" wrapText="1"/>
    </xf>
    <xf numFmtId="0" fontId="6" fillId="4" borderId="26" xfId="2" applyFill="1" applyBorder="1" applyAlignment="1">
      <alignment horizontal="center" vertical="center" wrapText="1"/>
    </xf>
    <xf numFmtId="0" fontId="17" fillId="0" borderId="23" xfId="2" applyFont="1" applyBorder="1" applyAlignment="1">
      <alignment horizontal="center" vertical="center"/>
    </xf>
    <xf numFmtId="0" fontId="17" fillId="0" borderId="24" xfId="2" applyFont="1" applyBorder="1" applyAlignment="1">
      <alignment horizontal="center" vertical="center"/>
    </xf>
    <xf numFmtId="0" fontId="17" fillId="0" borderId="25" xfId="2" applyFont="1" applyBorder="1" applyAlignment="1">
      <alignment horizontal="center" vertical="center"/>
    </xf>
    <xf numFmtId="0" fontId="17" fillId="0" borderId="26" xfId="2" applyFont="1" applyBorder="1" applyAlignment="1">
      <alignment horizontal="center" vertical="center"/>
    </xf>
    <xf numFmtId="0" fontId="7" fillId="2" borderId="0" xfId="2" applyFont="1" applyFill="1" applyAlignment="1">
      <alignment horizontal="left" vertical="center"/>
    </xf>
    <xf numFmtId="0" fontId="7" fillId="2" borderId="37" xfId="2" applyFont="1" applyFill="1" applyBorder="1" applyAlignment="1">
      <alignment horizontal="left" vertical="center"/>
    </xf>
    <xf numFmtId="0" fontId="11" fillId="2" borderId="27" xfId="2" applyFont="1" applyFill="1" applyBorder="1"/>
    <xf numFmtId="0" fontId="11" fillId="2" borderId="28" xfId="2" applyFont="1" applyFill="1" applyBorder="1"/>
    <xf numFmtId="0" fontId="11" fillId="2" borderId="29" xfId="2" applyFont="1" applyFill="1" applyBorder="1"/>
    <xf numFmtId="0" fontId="12" fillId="5" borderId="27" xfId="2" applyFont="1" applyFill="1" applyBorder="1" applyAlignment="1">
      <alignment horizontal="left" vertical="center" wrapText="1" indent="1"/>
    </xf>
    <xf numFmtId="0" fontId="12" fillId="5" borderId="28" xfId="2" applyFont="1" applyFill="1" applyBorder="1" applyAlignment="1">
      <alignment horizontal="left" vertical="center" wrapText="1" indent="1"/>
    </xf>
    <xf numFmtId="0" fontId="12" fillId="5" borderId="29" xfId="2" applyFont="1" applyFill="1" applyBorder="1" applyAlignment="1">
      <alignment horizontal="left" vertical="center" wrapText="1" indent="1"/>
    </xf>
    <xf numFmtId="0" fontId="12" fillId="5" borderId="25" xfId="2" applyFont="1" applyFill="1" applyBorder="1" applyAlignment="1">
      <alignment horizontal="left" vertical="center" wrapText="1"/>
    </xf>
    <xf numFmtId="0" fontId="12" fillId="5" borderId="30" xfId="2" applyFont="1" applyFill="1" applyBorder="1" applyAlignment="1">
      <alignment horizontal="left" vertical="center" wrapText="1"/>
    </xf>
    <xf numFmtId="0" fontId="12" fillId="5" borderId="26" xfId="2" applyFont="1" applyFill="1" applyBorder="1" applyAlignment="1">
      <alignment horizontal="left" vertical="center" wrapText="1"/>
    </xf>
    <xf numFmtId="0" fontId="12" fillId="5" borderId="18" xfId="2" applyFont="1" applyFill="1" applyBorder="1" applyAlignment="1">
      <alignment horizontal="left" vertical="center" wrapText="1"/>
    </xf>
    <xf numFmtId="0" fontId="12" fillId="5" borderId="19" xfId="2" applyFont="1" applyFill="1" applyBorder="1" applyAlignment="1">
      <alignment horizontal="left" vertical="center" wrapText="1"/>
    </xf>
    <xf numFmtId="0" fontId="12" fillId="5" borderId="20" xfId="2" applyFont="1" applyFill="1" applyBorder="1" applyAlignment="1">
      <alignment horizontal="left" vertical="center" wrapText="1"/>
    </xf>
    <xf numFmtId="0" fontId="17" fillId="0" borderId="30" xfId="7" applyFont="1" applyBorder="1" applyAlignment="1">
      <alignment horizontal="left" vertical="center" wrapText="1"/>
    </xf>
    <xf numFmtId="0" fontId="17" fillId="0" borderId="26" xfId="7" applyFont="1" applyBorder="1" applyAlignment="1">
      <alignment horizontal="left" vertical="center" wrapText="1"/>
    </xf>
    <xf numFmtId="0" fontId="23" fillId="2" borderId="43" xfId="7" applyFont="1" applyFill="1" applyBorder="1" applyAlignment="1">
      <alignment horizontal="left" vertical="center" wrapText="1"/>
    </xf>
    <xf numFmtId="0" fontId="23" fillId="2" borderId="0" xfId="7" applyFont="1" applyFill="1" applyAlignment="1">
      <alignment horizontal="left" vertical="center" wrapText="1"/>
    </xf>
    <xf numFmtId="0" fontId="24" fillId="5" borderId="28" xfId="7" applyFont="1" applyFill="1" applyBorder="1" applyAlignment="1">
      <alignment horizontal="center" vertical="center"/>
    </xf>
    <xf numFmtId="0" fontId="24" fillId="5" borderId="29" xfId="7" applyFont="1" applyFill="1" applyBorder="1" applyAlignment="1">
      <alignment horizontal="center" vertical="center"/>
    </xf>
    <xf numFmtId="0" fontId="18" fillId="2" borderId="23" xfId="5" applyFont="1" applyFill="1" applyBorder="1" applyAlignment="1">
      <alignment horizontal="center" vertical="center"/>
    </xf>
    <xf numFmtId="0" fontId="18" fillId="2" borderId="14" xfId="5" applyFont="1" applyFill="1" applyBorder="1" applyAlignment="1">
      <alignment horizontal="center" vertical="center"/>
    </xf>
    <xf numFmtId="0" fontId="18" fillId="2" borderId="24" xfId="5" applyFont="1" applyFill="1" applyBorder="1" applyAlignment="1">
      <alignment horizontal="center" vertical="center"/>
    </xf>
    <xf numFmtId="0" fontId="24" fillId="5" borderId="23" xfId="5" applyFont="1" applyFill="1" applyBorder="1" applyAlignment="1">
      <alignment horizontal="left" vertical="center" indent="1"/>
    </xf>
    <xf numFmtId="0" fontId="24" fillId="5" borderId="14" xfId="5" applyFont="1" applyFill="1" applyBorder="1" applyAlignment="1">
      <alignment horizontal="left" vertical="center" indent="1"/>
    </xf>
    <xf numFmtId="0" fontId="24" fillId="5" borderId="24" xfId="5" applyFont="1" applyFill="1" applyBorder="1" applyAlignment="1">
      <alignment horizontal="left" vertical="center" indent="1"/>
    </xf>
    <xf numFmtId="0" fontId="24" fillId="5" borderId="27" xfId="5" applyFont="1" applyFill="1" applyBorder="1" applyAlignment="1">
      <alignment horizontal="center" vertical="center"/>
    </xf>
    <xf numFmtId="0" fontId="24" fillId="5" borderId="28" xfId="5" applyFont="1" applyFill="1" applyBorder="1" applyAlignment="1">
      <alignment horizontal="center" vertical="center"/>
    </xf>
    <xf numFmtId="0" fontId="24" fillId="5" borderId="29" xfId="5" applyFont="1" applyFill="1" applyBorder="1" applyAlignment="1">
      <alignment horizontal="center" vertical="center"/>
    </xf>
    <xf numFmtId="0" fontId="19" fillId="7" borderId="27" xfId="7" applyFont="1" applyFill="1" applyBorder="1" applyAlignment="1">
      <alignment horizontal="left" vertical="center" indent="1"/>
    </xf>
    <xf numFmtId="0" fontId="19" fillId="7" borderId="28" xfId="7" applyFont="1" applyFill="1" applyBorder="1" applyAlignment="1">
      <alignment horizontal="left" vertical="center" indent="1"/>
    </xf>
    <xf numFmtId="0" fontId="19" fillId="7" borderId="29" xfId="7" applyFont="1" applyFill="1" applyBorder="1" applyAlignment="1">
      <alignment horizontal="left" vertical="center" indent="1"/>
    </xf>
    <xf numFmtId="0" fontId="17" fillId="0" borderId="23" xfId="7" applyFont="1" applyBorder="1" applyAlignment="1">
      <alignment horizontal="center" vertical="center" wrapText="1"/>
    </xf>
    <xf numFmtId="0" fontId="17" fillId="0" borderId="14" xfId="7" applyFont="1" applyBorder="1" applyAlignment="1">
      <alignment horizontal="center" vertical="center" wrapText="1"/>
    </xf>
    <xf numFmtId="0" fontId="17" fillId="0" borderId="24" xfId="7" applyFont="1" applyBorder="1" applyAlignment="1">
      <alignment horizontal="center" vertical="center" wrapText="1"/>
    </xf>
    <xf numFmtId="0" fontId="17" fillId="0" borderId="43" xfId="7" applyFont="1" applyBorder="1" applyAlignment="1">
      <alignment horizontal="center" vertical="center" wrapText="1"/>
    </xf>
    <xf numFmtId="0" fontId="17" fillId="0" borderId="0" xfId="7" applyFont="1" applyAlignment="1">
      <alignment horizontal="center" vertical="center" wrapText="1"/>
    </xf>
    <xf numFmtId="0" fontId="17" fillId="0" borderId="37" xfId="7" applyFont="1" applyBorder="1" applyAlignment="1">
      <alignment horizontal="center" vertical="center" wrapText="1"/>
    </xf>
    <xf numFmtId="0" fontId="17" fillId="0" borderId="25" xfId="7" applyFont="1" applyBorder="1" applyAlignment="1">
      <alignment horizontal="center" vertical="center" wrapText="1"/>
    </xf>
    <xf numFmtId="0" fontId="17" fillId="0" borderId="30" xfId="7" applyFont="1" applyBorder="1" applyAlignment="1">
      <alignment horizontal="center" vertical="center" wrapText="1"/>
    </xf>
    <xf numFmtId="0" fontId="17" fillId="0" borderId="26" xfId="7" applyFont="1" applyBorder="1" applyAlignment="1">
      <alignment horizontal="center" vertical="center" wrapText="1"/>
    </xf>
    <xf numFmtId="0" fontId="13" fillId="2" borderId="0" xfId="5" applyFont="1" applyFill="1" applyAlignment="1">
      <alignment horizontal="center" vertical="center"/>
    </xf>
    <xf numFmtId="0" fontId="13" fillId="2" borderId="37" xfId="5" applyFont="1" applyFill="1" applyBorder="1" applyAlignment="1">
      <alignment horizontal="center" vertical="center"/>
    </xf>
    <xf numFmtId="0" fontId="21" fillId="7" borderId="23" xfId="7" applyFont="1" applyFill="1" applyBorder="1" applyAlignment="1">
      <alignment horizontal="center" vertical="center"/>
    </xf>
    <xf numFmtId="0" fontId="21" fillId="7" borderId="14" xfId="7" applyFont="1" applyFill="1" applyBorder="1" applyAlignment="1">
      <alignment horizontal="center" vertical="center"/>
    </xf>
    <xf numFmtId="0" fontId="21" fillId="7" borderId="24" xfId="7" applyFont="1" applyFill="1" applyBorder="1" applyAlignment="1">
      <alignment horizontal="center" vertical="center"/>
    </xf>
    <xf numFmtId="0" fontId="10" fillId="4" borderId="0" xfId="5" applyFont="1" applyFill="1" applyBorder="1" applyAlignment="1">
      <alignment horizontal="left" vertical="top" wrapText="1"/>
    </xf>
    <xf numFmtId="0" fontId="8" fillId="2" borderId="31" xfId="5" applyFont="1" applyFill="1" applyBorder="1" applyAlignment="1">
      <alignment horizontal="center" vertical="center" wrapText="1"/>
    </xf>
    <xf numFmtId="0" fontId="3" fillId="0" borderId="23" xfId="5" applyBorder="1"/>
    <xf numFmtId="0" fontId="3" fillId="0" borderId="14" xfId="5" applyBorder="1"/>
    <xf numFmtId="0" fontId="17" fillId="0" borderId="14" xfId="7" applyFont="1" applyBorder="1" applyAlignment="1">
      <alignment horizontal="left" vertical="center" wrapText="1"/>
    </xf>
    <xf numFmtId="0" fontId="17" fillId="0" borderId="24" xfId="7" applyFont="1" applyBorder="1" applyAlignment="1">
      <alignment horizontal="left" vertical="center" wrapText="1"/>
    </xf>
    <xf numFmtId="0" fontId="3" fillId="0" borderId="25" xfId="5" applyBorder="1"/>
    <xf numFmtId="0" fontId="28" fillId="2" borderId="27" xfId="5" applyFont="1" applyFill="1" applyBorder="1" applyAlignment="1">
      <alignment horizontal="left" vertical="top" wrapText="1"/>
    </xf>
    <xf numFmtId="0" fontId="28" fillId="2" borderId="29" xfId="5" applyFont="1" applyFill="1" applyBorder="1" applyAlignment="1">
      <alignment horizontal="left" vertical="top" wrapText="1"/>
    </xf>
    <xf numFmtId="0" fontId="9" fillId="3" borderId="31" xfId="5" applyFont="1" applyFill="1" applyBorder="1" applyAlignment="1">
      <alignment horizontal="center" vertical="center" wrapText="1"/>
    </xf>
    <xf numFmtId="0" fontId="6" fillId="4" borderId="14" xfId="2" applyFill="1" applyBorder="1" applyAlignment="1">
      <alignment vertical="center" wrapText="1"/>
    </xf>
    <xf numFmtId="0" fontId="6" fillId="4" borderId="30" xfId="2" applyFill="1" applyBorder="1" applyAlignment="1">
      <alignment vertical="center" wrapText="1"/>
    </xf>
    <xf numFmtId="0" fontId="4" fillId="2" borderId="3" xfId="4" applyFill="1" applyBorder="1" applyAlignment="1">
      <alignment vertical="center"/>
    </xf>
    <xf numFmtId="0" fontId="1" fillId="5" borderId="23" xfId="2" applyFont="1" applyFill="1" applyBorder="1" applyAlignment="1">
      <alignment horizontal="left" vertical="center" wrapText="1"/>
    </xf>
    <xf numFmtId="0" fontId="12" fillId="5" borderId="49" xfId="2" applyFont="1" applyFill="1" applyBorder="1" applyAlignment="1">
      <alignment horizontal="left" vertical="center" wrapText="1"/>
    </xf>
    <xf numFmtId="0" fontId="12" fillId="5" borderId="14" xfId="2" applyFont="1" applyFill="1" applyBorder="1" applyAlignment="1">
      <alignment horizontal="left" vertical="center" wrapText="1"/>
    </xf>
    <xf numFmtId="2" fontId="16" fillId="6" borderId="50" xfId="1" applyNumberFormat="1" applyFont="1" applyFill="1" applyBorder="1" applyAlignment="1">
      <alignment horizontal="center" vertical="center"/>
    </xf>
    <xf numFmtId="0" fontId="16" fillId="3" borderId="51" xfId="2" applyFont="1" applyFill="1" applyBorder="1" applyAlignment="1">
      <alignment horizontal="center" vertical="center"/>
    </xf>
    <xf numFmtId="2" fontId="16" fillId="6" borderId="51" xfId="1" applyNumberFormat="1" applyFont="1" applyFill="1" applyBorder="1" applyAlignment="1">
      <alignment horizontal="center" vertical="center"/>
    </xf>
    <xf numFmtId="0" fontId="16" fillId="6" borderId="51" xfId="1" applyNumberFormat="1" applyFont="1" applyFill="1" applyBorder="1" applyAlignment="1">
      <alignment horizontal="center" vertical="center"/>
    </xf>
    <xf numFmtId="0" fontId="16" fillId="6" borderId="51" xfId="2" applyFont="1" applyFill="1" applyBorder="1" applyAlignment="1">
      <alignment horizontal="center" vertical="center"/>
    </xf>
    <xf numFmtId="0" fontId="8" fillId="2" borderId="52" xfId="2" applyFont="1" applyFill="1" applyBorder="1" applyAlignment="1">
      <alignment horizontal="center" vertical="center" wrapText="1"/>
    </xf>
    <xf numFmtId="0" fontId="8" fillId="2" borderId="53" xfId="2" applyFont="1" applyFill="1" applyBorder="1" applyAlignment="1">
      <alignment horizontal="center" vertical="center"/>
    </xf>
    <xf numFmtId="0" fontId="8" fillId="2" borderId="53" xfId="2" applyFont="1" applyFill="1" applyBorder="1" applyAlignment="1">
      <alignment horizontal="center" vertical="center" wrapText="1"/>
    </xf>
    <xf numFmtId="0" fontId="8" fillId="2" borderId="54" xfId="2" applyFont="1" applyFill="1" applyBorder="1" applyAlignment="1">
      <alignment horizontal="center" vertical="center"/>
    </xf>
  </cellXfs>
  <cellStyles count="9">
    <cellStyle name="Comma 2" xfId="6" xr:uid="{60AD1050-B40B-4B5C-8027-F5CB83EDF085}"/>
    <cellStyle name="Hyperlink" xfId="3" builtinId="8"/>
    <cellStyle name="Normal" xfId="0" builtinId="0"/>
    <cellStyle name="Normal 2" xfId="2" xr:uid="{E058C0B3-59E4-4C23-8A48-9503A962DC54}"/>
    <cellStyle name="Normal 2 2" xfId="5" xr:uid="{11536090-1456-43EB-8969-3764F5E73E09}"/>
    <cellStyle name="Normal 2 3" xfId="7" xr:uid="{67D519D7-9D21-4CBE-859F-856DCD982C2B}"/>
    <cellStyle name="Normal 3" xfId="4" xr:uid="{99D359E3-50E1-4F4D-962A-78C85870EE8C}"/>
    <cellStyle name="Percent" xfId="1" builtinId="5"/>
    <cellStyle name="Percent 2" xfId="8" xr:uid="{383CA6CB-44C0-44A5-AF29-F7E8038C43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sz="1400"/>
              <a:t>Probability of # of Events</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'Gamma Poisson'!$J$10</c:f>
              <c:strCache>
                <c:ptCount val="1"/>
                <c:pt idx="0">
                  <c:v>With Lambda Uncertainty</c:v>
                </c:pt>
              </c:strCache>
            </c:strRef>
          </c:tx>
          <c:spPr>
            <a:ln w="22225" cap="rnd">
              <a:solidFill>
                <a:schemeClr val="accent1"/>
              </a:solidFill>
              <a:round/>
            </a:ln>
            <a:effectLst/>
          </c:spPr>
          <c:marker>
            <c:symbol val="none"/>
          </c:marker>
          <c:cat>
            <c:strRef>
              <c:f>'Gamma Poisson'!$H$11:$H$21</c:f>
              <c:strCache>
                <c:ptCount val="11"/>
                <c:pt idx="0">
                  <c:v>[0,1)</c:v>
                </c:pt>
                <c:pt idx="1">
                  <c:v>[1,2)</c:v>
                </c:pt>
                <c:pt idx="2">
                  <c:v>[2,3)</c:v>
                </c:pt>
                <c:pt idx="3">
                  <c:v>[3,4)</c:v>
                </c:pt>
                <c:pt idx="4">
                  <c:v>[4,5)</c:v>
                </c:pt>
                <c:pt idx="5">
                  <c:v>[5,6)</c:v>
                </c:pt>
                <c:pt idx="6">
                  <c:v>[6,7)</c:v>
                </c:pt>
                <c:pt idx="7">
                  <c:v>[7,8)</c:v>
                </c:pt>
                <c:pt idx="8">
                  <c:v>[8,9)</c:v>
                </c:pt>
                <c:pt idx="9">
                  <c:v>[9,10)</c:v>
                </c:pt>
                <c:pt idx="10">
                  <c:v>[10,11)</c:v>
                </c:pt>
              </c:strCache>
            </c:strRef>
          </c:cat>
          <c:val>
            <c:numRef>
              <c:f>'Gamma Poisson'!$J$11:$J$21</c:f>
              <c:numCache>
                <c:formatCode>0%</c:formatCode>
                <c:ptCount val="11"/>
                <c:pt idx="0">
                  <c:v>0.17199999999999999</c:v>
                </c:pt>
                <c:pt idx="1">
                  <c:v>0.26</c:v>
                </c:pt>
                <c:pt idx="2">
                  <c:v>0.252</c:v>
                </c:pt>
                <c:pt idx="3">
                  <c:v>0.16300000000000001</c:v>
                </c:pt>
                <c:pt idx="4">
                  <c:v>6.6000000000000003E-2</c:v>
                </c:pt>
                <c:pt idx="5">
                  <c:v>4.2000000000000003E-2</c:v>
                </c:pt>
                <c:pt idx="6">
                  <c:v>2.4E-2</c:v>
                </c:pt>
                <c:pt idx="7">
                  <c:v>1.2E-2</c:v>
                </c:pt>
                <c:pt idx="8">
                  <c:v>4.0000000000000001E-3</c:v>
                </c:pt>
                <c:pt idx="9">
                  <c:v>4.0000000000000001E-3</c:v>
                </c:pt>
                <c:pt idx="10">
                  <c:v>1E-3</c:v>
                </c:pt>
              </c:numCache>
            </c:numRef>
          </c:val>
          <c:smooth val="1"/>
          <c:extLst>
            <c:ext xmlns:c16="http://schemas.microsoft.com/office/drawing/2014/chart" uri="{C3380CC4-5D6E-409C-BE32-E72D297353CC}">
              <c16:uniqueId val="{00000000-3562-4A25-ADFF-2C93625042A5}"/>
            </c:ext>
          </c:extLst>
        </c:ser>
        <c:ser>
          <c:idx val="1"/>
          <c:order val="1"/>
          <c:tx>
            <c:strRef>
              <c:f>'Gamma Poisson'!$K$10</c:f>
              <c:strCache>
                <c:ptCount val="1"/>
                <c:pt idx="0">
                  <c:v>Without Lambda Uncertainty</c:v>
                </c:pt>
              </c:strCache>
            </c:strRef>
          </c:tx>
          <c:spPr>
            <a:ln w="22225" cap="rnd">
              <a:solidFill>
                <a:schemeClr val="accent2"/>
              </a:solidFill>
              <a:round/>
            </a:ln>
            <a:effectLst/>
          </c:spPr>
          <c:marker>
            <c:symbol val="none"/>
          </c:marker>
          <c:cat>
            <c:strRef>
              <c:f>'Gamma Poisson'!$H$11:$H$21</c:f>
              <c:strCache>
                <c:ptCount val="11"/>
                <c:pt idx="0">
                  <c:v>[0,1)</c:v>
                </c:pt>
                <c:pt idx="1">
                  <c:v>[1,2)</c:v>
                </c:pt>
                <c:pt idx="2">
                  <c:v>[2,3)</c:v>
                </c:pt>
                <c:pt idx="3">
                  <c:v>[3,4)</c:v>
                </c:pt>
                <c:pt idx="4">
                  <c:v>[4,5)</c:v>
                </c:pt>
                <c:pt idx="5">
                  <c:v>[5,6)</c:v>
                </c:pt>
                <c:pt idx="6">
                  <c:v>[6,7)</c:v>
                </c:pt>
                <c:pt idx="7">
                  <c:v>[7,8)</c:v>
                </c:pt>
                <c:pt idx="8">
                  <c:v>[8,9)</c:v>
                </c:pt>
                <c:pt idx="9">
                  <c:v>[9,10)</c:v>
                </c:pt>
                <c:pt idx="10">
                  <c:v>[10,11)</c:v>
                </c:pt>
              </c:strCache>
            </c:strRef>
          </c:cat>
          <c:val>
            <c:numRef>
              <c:f>'Gamma Poisson'!$K$11:$K$21</c:f>
              <c:numCache>
                <c:formatCode>0%</c:formatCode>
                <c:ptCount val="11"/>
                <c:pt idx="0">
                  <c:v>0.13400000000000001</c:v>
                </c:pt>
                <c:pt idx="1">
                  <c:v>0.254</c:v>
                </c:pt>
                <c:pt idx="2">
                  <c:v>0.27200000000000002</c:v>
                </c:pt>
                <c:pt idx="3">
                  <c:v>0.19</c:v>
                </c:pt>
                <c:pt idx="4">
                  <c:v>8.2000000000000003E-2</c:v>
                </c:pt>
                <c:pt idx="5">
                  <c:v>4.7E-2</c:v>
                </c:pt>
                <c:pt idx="6">
                  <c:v>1.2999999999999999E-2</c:v>
                </c:pt>
                <c:pt idx="7">
                  <c:v>5.0000000000000001E-3</c:v>
                </c:pt>
                <c:pt idx="8">
                  <c:v>1E-3</c:v>
                </c:pt>
                <c:pt idx="9">
                  <c:v>1E-3</c:v>
                </c:pt>
                <c:pt idx="10">
                  <c:v>1E-3</c:v>
                </c:pt>
              </c:numCache>
            </c:numRef>
          </c:val>
          <c:smooth val="1"/>
          <c:extLst>
            <c:ext xmlns:c16="http://schemas.microsoft.com/office/drawing/2014/chart" uri="{C3380CC4-5D6E-409C-BE32-E72D297353CC}">
              <c16:uniqueId val="{00000001-3562-4A25-ADFF-2C93625042A5}"/>
            </c:ext>
          </c:extLst>
        </c:ser>
        <c:dLbls>
          <c:showLegendKey val="0"/>
          <c:showVal val="0"/>
          <c:showCatName val="0"/>
          <c:showSerName val="0"/>
          <c:showPercent val="0"/>
          <c:showBubbleSize val="0"/>
        </c:dLbls>
        <c:smooth val="0"/>
        <c:axId val="2087417728"/>
        <c:axId val="2065770496"/>
      </c:lineChart>
      <c:catAx>
        <c:axId val="2087417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5770496"/>
        <c:crosses val="autoZero"/>
        <c:auto val="1"/>
        <c:lblAlgn val="ctr"/>
        <c:lblOffset val="100"/>
        <c:noMultiLvlLbl val="0"/>
      </c:catAx>
      <c:valAx>
        <c:axId val="2065770496"/>
        <c:scaling>
          <c:orientation val="minMax"/>
          <c:min val="0"/>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8741772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38100" cap="flat" cmpd="sng" algn="ctr">
      <a:noFill/>
      <a:round/>
    </a:ln>
    <a:effectLst/>
  </c:spPr>
  <c:txPr>
    <a:bodyPr/>
    <a:lstStyle/>
    <a:p>
      <a:pPr>
        <a:defRPr sz="1100">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Scroll" dx="15" fmlaLink="$B$2" horiz="1" max="10000" min="1" page="10" val="581"/>
</file>

<file path=xl/ctrlProps/ctrlProp2.xml><?xml version="1.0" encoding="utf-8"?>
<formControlPr xmlns="http://schemas.microsoft.com/office/spreadsheetml/2009/9/main" objectType="Scroll" dx="15" fmlaLink="$B$4" horiz="1" max="10000" min="1" page="10" val="686"/>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13" Type="http://schemas.openxmlformats.org/officeDocument/2006/relationships/image" Target="../media/image10.png"/><Relationship Id="rId3" Type="http://schemas.openxmlformats.org/officeDocument/2006/relationships/image" Target="../media/image3.png"/><Relationship Id="rId7" Type="http://schemas.openxmlformats.org/officeDocument/2006/relationships/image" Target="../media/image6.png"/><Relationship Id="rId12" Type="http://schemas.microsoft.com/office/2007/relationships/hdphoto" Target="../media/hdphoto2.wdp"/><Relationship Id="rId2" Type="http://schemas.openxmlformats.org/officeDocument/2006/relationships/image" Target="../media/image2.png"/><Relationship Id="rId1" Type="http://schemas.openxmlformats.org/officeDocument/2006/relationships/image" Target="../media/image1.png"/><Relationship Id="rId6" Type="http://schemas.microsoft.com/office/2007/relationships/hdphoto" Target="../media/hdphoto1.wdp"/><Relationship Id="rId11" Type="http://schemas.openxmlformats.org/officeDocument/2006/relationships/image" Target="../media/image9.png"/><Relationship Id="rId5" Type="http://schemas.openxmlformats.org/officeDocument/2006/relationships/image" Target="../media/image5.png"/><Relationship Id="rId10" Type="http://schemas.openxmlformats.org/officeDocument/2006/relationships/image" Target="../media/image8.png"/><Relationship Id="rId4" Type="http://schemas.openxmlformats.org/officeDocument/2006/relationships/image" Target="../media/image4.png"/><Relationship Id="rId9" Type="http://schemas.openxmlformats.org/officeDocument/2006/relationships/hyperlink" Target="https://www.hubbardresearch.com/" TargetMode="External"/><Relationship Id="rId14" Type="http://schemas.openxmlformats.org/officeDocument/2006/relationships/image" Target="../media/image11.png"/></Relationships>
</file>

<file path=xl/drawings/_rels/drawing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https://www.hubbardresearch.com/" TargetMode="Externa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6</xdr:col>
      <xdr:colOff>83820</xdr:colOff>
      <xdr:row>16</xdr:row>
      <xdr:rowOff>22860</xdr:rowOff>
    </xdr:from>
    <xdr:to>
      <xdr:col>7</xdr:col>
      <xdr:colOff>1074420</xdr:colOff>
      <xdr:row>17</xdr:row>
      <xdr:rowOff>350520</xdr:rowOff>
    </xdr:to>
    <xdr:pic>
      <xdr:nvPicPr>
        <xdr:cNvPr id="40" name="Picture 39">
          <a:extLst>
            <a:ext uri="{FF2B5EF4-FFF2-40B4-BE49-F238E27FC236}">
              <a16:creationId xmlns:a16="http://schemas.microsoft.com/office/drawing/2014/main" id="{85696E7D-18E5-4B0C-A19D-EA06DFADA5AC}"/>
            </a:ext>
          </a:extLst>
        </xdr:cNvPr>
        <xdr:cNvPicPr>
          <a:picLocks noChangeAspect="1"/>
        </xdr:cNvPicPr>
      </xdr:nvPicPr>
      <xdr:blipFill rotWithShape="1">
        <a:blip xmlns:r="http://schemas.openxmlformats.org/officeDocument/2006/relationships" r:embed="rId1"/>
        <a:srcRect l="2300" t="20568" r="1546" b="4029"/>
        <a:stretch>
          <a:fillRect/>
        </a:stretch>
      </xdr:blipFill>
      <xdr:spPr>
        <a:xfrm>
          <a:off x="11056620" y="10066020"/>
          <a:ext cx="2133600" cy="708660"/>
        </a:xfrm>
        <a:prstGeom prst="rect">
          <a:avLst/>
        </a:prstGeom>
      </xdr:spPr>
    </xdr:pic>
    <xdr:clientData/>
  </xdr:twoCellAnchor>
  <xdr:twoCellAnchor editAs="oneCell">
    <xdr:from>
      <xdr:col>9</xdr:col>
      <xdr:colOff>82551</xdr:colOff>
      <xdr:row>47</xdr:row>
      <xdr:rowOff>53340</xdr:rowOff>
    </xdr:from>
    <xdr:to>
      <xdr:col>10</xdr:col>
      <xdr:colOff>1028700</xdr:colOff>
      <xdr:row>48</xdr:row>
      <xdr:rowOff>358140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2"/>
        <a:srcRect t="19551" b="10099"/>
        <a:stretch>
          <a:fillRect/>
        </a:stretch>
      </xdr:blipFill>
      <xdr:spPr>
        <a:xfrm>
          <a:off x="12655551" y="30929580"/>
          <a:ext cx="2089149" cy="685800"/>
        </a:xfrm>
        <a:prstGeom prst="rect">
          <a:avLst/>
        </a:prstGeom>
      </xdr:spPr>
    </xdr:pic>
    <xdr:clientData/>
  </xdr:twoCellAnchor>
  <xdr:twoCellAnchor editAs="oneCell">
    <xdr:from>
      <xdr:col>8</xdr:col>
      <xdr:colOff>185421</xdr:colOff>
      <xdr:row>42</xdr:row>
      <xdr:rowOff>62231</xdr:rowOff>
    </xdr:from>
    <xdr:to>
      <xdr:col>9</xdr:col>
      <xdr:colOff>1005840</xdr:colOff>
      <xdr:row>43</xdr:row>
      <xdr:rowOff>306071</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3"/>
        <a:stretch>
          <a:fillRect/>
        </a:stretch>
      </xdr:blipFill>
      <xdr:spPr>
        <a:xfrm>
          <a:off x="13444221" y="22769831"/>
          <a:ext cx="1963419" cy="624840"/>
        </a:xfrm>
        <a:prstGeom prst="rect">
          <a:avLst/>
        </a:prstGeom>
      </xdr:spPr>
    </xdr:pic>
    <xdr:clientData/>
  </xdr:twoCellAnchor>
  <xdr:twoCellAnchor editAs="oneCell">
    <xdr:from>
      <xdr:col>6</xdr:col>
      <xdr:colOff>159867</xdr:colOff>
      <xdr:row>36</xdr:row>
      <xdr:rowOff>15240</xdr:rowOff>
    </xdr:from>
    <xdr:to>
      <xdr:col>7</xdr:col>
      <xdr:colOff>990600</xdr:colOff>
      <xdr:row>37</xdr:row>
      <xdr:rowOff>358141</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4"/>
        <a:srcRect t="8912" b="9496"/>
        <a:stretch>
          <a:fillRect/>
        </a:stretch>
      </xdr:blipFill>
      <xdr:spPr>
        <a:xfrm>
          <a:off x="11132667" y="16832580"/>
          <a:ext cx="1973733" cy="723901"/>
        </a:xfrm>
        <a:prstGeom prst="rect">
          <a:avLst/>
        </a:prstGeom>
      </xdr:spPr>
    </xdr:pic>
    <xdr:clientData/>
  </xdr:twoCellAnchor>
  <xdr:twoCellAnchor>
    <xdr:from>
      <xdr:col>6</xdr:col>
      <xdr:colOff>123825</xdr:colOff>
      <xdr:row>21</xdr:row>
      <xdr:rowOff>76056</xdr:rowOff>
    </xdr:from>
    <xdr:to>
      <xdr:col>6</xdr:col>
      <xdr:colOff>1014326</xdr:colOff>
      <xdr:row>21</xdr:row>
      <xdr:rowOff>293860</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1096625" y="9738216"/>
          <a:ext cx="890501" cy="217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EXAMPLE</a:t>
          </a:r>
        </a:p>
      </xdr:txBody>
    </xdr:sp>
    <xdr:clientData/>
  </xdr:twoCellAnchor>
  <mc:AlternateContent xmlns:mc="http://schemas.openxmlformats.org/markup-compatibility/2006">
    <mc:Choice xmlns:a14="http://schemas.microsoft.com/office/drawing/2010/main" Requires="a14">
      <xdr:twoCellAnchor editAs="oneCell">
        <xdr:from>
          <xdr:col>2</xdr:col>
          <xdr:colOff>7620</xdr:colOff>
          <xdr:row>1</xdr:row>
          <xdr:rowOff>6926</xdr:rowOff>
        </xdr:from>
        <xdr:to>
          <xdr:col>3</xdr:col>
          <xdr:colOff>1516380</xdr:colOff>
          <xdr:row>1</xdr:row>
          <xdr:rowOff>289559</xdr:rowOff>
        </xdr:to>
        <xdr:sp macro="" textlink="">
          <xdr:nvSpPr>
            <xdr:cNvPr id="1025" name="Scroll Bar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6</xdr:col>
      <xdr:colOff>446262</xdr:colOff>
      <xdr:row>21</xdr:row>
      <xdr:rowOff>57409</xdr:rowOff>
    </xdr:from>
    <xdr:to>
      <xdr:col>7</xdr:col>
      <xdr:colOff>840278</xdr:colOff>
      <xdr:row>22</xdr:row>
      <xdr:rowOff>299979</xdr:rowOff>
    </xdr:to>
    <xdr:grpSp>
      <xdr:nvGrpSpPr>
        <xdr:cNvPr id="7" name="Group 6">
          <a:extLst>
            <a:ext uri="{FF2B5EF4-FFF2-40B4-BE49-F238E27FC236}">
              <a16:creationId xmlns:a16="http://schemas.microsoft.com/office/drawing/2014/main" id="{00000000-0008-0000-0000-000007000000}"/>
            </a:ext>
          </a:extLst>
        </xdr:cNvPr>
        <xdr:cNvGrpSpPr/>
      </xdr:nvGrpSpPr>
      <xdr:grpSpPr>
        <a:xfrm>
          <a:off x="9437862" y="14222989"/>
          <a:ext cx="1537016" cy="623570"/>
          <a:chOff x="3139440" y="4274820"/>
          <a:chExt cx="3013710" cy="1112520"/>
        </a:xfrm>
      </xdr:grpSpPr>
      <xdr:sp macro="" textlink="">
        <xdr:nvSpPr>
          <xdr:cNvPr id="8" name="Isosceles Triangle 7">
            <a:extLst>
              <a:ext uri="{FF2B5EF4-FFF2-40B4-BE49-F238E27FC236}">
                <a16:creationId xmlns:a16="http://schemas.microsoft.com/office/drawing/2014/main" id="{00000000-0008-0000-0000-000008000000}"/>
              </a:ext>
            </a:extLst>
          </xdr:cNvPr>
          <xdr:cNvSpPr/>
        </xdr:nvSpPr>
        <xdr:spPr>
          <a:xfrm>
            <a:off x="3272790" y="4274820"/>
            <a:ext cx="2423160" cy="1108710"/>
          </a:xfrm>
          <a:prstGeom prst="triangle">
            <a:avLst>
              <a:gd name="adj" fmla="val 80519"/>
            </a:avLst>
          </a:prstGeom>
          <a:noFill/>
          <a:ln w="1270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9" name="Straight Connector 8">
            <a:extLst>
              <a:ext uri="{FF2B5EF4-FFF2-40B4-BE49-F238E27FC236}">
                <a16:creationId xmlns:a16="http://schemas.microsoft.com/office/drawing/2014/main" id="{00000000-0008-0000-0000-000009000000}"/>
              </a:ext>
            </a:extLst>
          </xdr:cNvPr>
          <xdr:cNvCxnSpPr/>
        </xdr:nvCxnSpPr>
        <xdr:spPr>
          <a:xfrm>
            <a:off x="3139440" y="5383530"/>
            <a:ext cx="3013710" cy="381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6</xdr:col>
      <xdr:colOff>150482</xdr:colOff>
      <xdr:row>26</xdr:row>
      <xdr:rowOff>19484</xdr:rowOff>
    </xdr:from>
    <xdr:to>
      <xdr:col>7</xdr:col>
      <xdr:colOff>932296</xdr:colOff>
      <xdr:row>27</xdr:row>
      <xdr:rowOff>371302</xdr:rowOff>
    </xdr:to>
    <xdr:pic>
      <xdr:nvPicPr>
        <xdr:cNvPr id="10" name="Picture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5">
          <a:extLst>
            <a:ext uri="{BEBA8EAE-BF5A-486C-A8C5-ECC9F3942E4B}">
              <a14:imgProps xmlns:a14="http://schemas.microsoft.com/office/drawing/2010/main">
                <a14:imgLayer r:embed="rId6">
                  <a14:imgEffect>
                    <a14:sharpenSoften amount="25000"/>
                  </a14:imgEffect>
                </a14:imgLayer>
              </a14:imgProps>
            </a:ext>
          </a:extLst>
        </a:blip>
        <a:stretch>
          <a:fillRect/>
        </a:stretch>
      </xdr:blipFill>
      <xdr:spPr>
        <a:xfrm>
          <a:off x="11123282" y="12645824"/>
          <a:ext cx="1924814" cy="732818"/>
        </a:xfrm>
        <a:prstGeom prst="rect">
          <a:avLst/>
        </a:prstGeom>
      </xdr:spPr>
    </xdr:pic>
    <xdr:clientData/>
  </xdr:twoCellAnchor>
  <xdr:twoCellAnchor>
    <xdr:from>
      <xdr:col>6</xdr:col>
      <xdr:colOff>112396</xdr:colOff>
      <xdr:row>26</xdr:row>
      <xdr:rowOff>130492</xdr:rowOff>
    </xdr:from>
    <xdr:to>
      <xdr:col>6</xdr:col>
      <xdr:colOff>906780</xdr:colOff>
      <xdr:row>27</xdr:row>
      <xdr:rowOff>31432</xdr:rowOff>
    </xdr:to>
    <xdr:sp macro="" textlink="">
      <xdr:nvSpPr>
        <xdr:cNvPr id="11" name="TextBox 10">
          <a:extLst>
            <a:ext uri="{FF2B5EF4-FFF2-40B4-BE49-F238E27FC236}">
              <a16:creationId xmlns:a16="http://schemas.microsoft.com/office/drawing/2014/main" id="{00000000-0008-0000-0000-00000B000000}"/>
            </a:ext>
          </a:extLst>
        </xdr:cNvPr>
        <xdr:cNvSpPr txBox="1"/>
      </xdr:nvSpPr>
      <xdr:spPr>
        <a:xfrm>
          <a:off x="11085196" y="12756832"/>
          <a:ext cx="794384" cy="2819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EXAMPLE</a:t>
          </a:r>
        </a:p>
      </xdr:txBody>
    </xdr:sp>
    <xdr:clientData/>
  </xdr:twoCellAnchor>
  <xdr:twoCellAnchor>
    <xdr:from>
      <xdr:col>6</xdr:col>
      <xdr:colOff>379239</xdr:colOff>
      <xdr:row>6</xdr:row>
      <xdr:rowOff>140970</xdr:rowOff>
    </xdr:from>
    <xdr:to>
      <xdr:col>7</xdr:col>
      <xdr:colOff>819294</xdr:colOff>
      <xdr:row>7</xdr:row>
      <xdr:rowOff>236220</xdr:rowOff>
    </xdr:to>
    <xdr:grpSp>
      <xdr:nvGrpSpPr>
        <xdr:cNvPr id="12" name="Group 11">
          <a:extLst>
            <a:ext uri="{FF2B5EF4-FFF2-40B4-BE49-F238E27FC236}">
              <a16:creationId xmlns:a16="http://schemas.microsoft.com/office/drawing/2014/main" id="{00000000-0008-0000-0000-00000C000000}"/>
            </a:ext>
          </a:extLst>
        </xdr:cNvPr>
        <xdr:cNvGrpSpPr/>
      </xdr:nvGrpSpPr>
      <xdr:grpSpPr>
        <a:xfrm>
          <a:off x="9370839" y="4156710"/>
          <a:ext cx="1583055" cy="476250"/>
          <a:chOff x="5810250" y="3524250"/>
          <a:chExt cx="2019300" cy="457200"/>
        </a:xfrm>
      </xdr:grpSpPr>
      <xdr:sp macro="" textlink="">
        <xdr:nvSpPr>
          <xdr:cNvPr id="13" name="Rectangle 12">
            <a:extLst>
              <a:ext uri="{FF2B5EF4-FFF2-40B4-BE49-F238E27FC236}">
                <a16:creationId xmlns:a16="http://schemas.microsoft.com/office/drawing/2014/main" id="{00000000-0008-0000-0000-00000D000000}"/>
              </a:ext>
            </a:extLst>
          </xdr:cNvPr>
          <xdr:cNvSpPr/>
        </xdr:nvSpPr>
        <xdr:spPr>
          <a:xfrm>
            <a:off x="5955030" y="3524250"/>
            <a:ext cx="1733550" cy="449580"/>
          </a:xfrm>
          <a:prstGeom prst="rect">
            <a:avLst/>
          </a:prstGeom>
          <a:no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US" sz="1100"/>
          </a:p>
        </xdr:txBody>
      </xdr:sp>
      <xdr:cxnSp macro="">
        <xdr:nvCxnSpPr>
          <xdr:cNvPr id="14" name="Straight Connector 13">
            <a:extLst>
              <a:ext uri="{FF2B5EF4-FFF2-40B4-BE49-F238E27FC236}">
                <a16:creationId xmlns:a16="http://schemas.microsoft.com/office/drawing/2014/main" id="{00000000-0008-0000-0000-00000E000000}"/>
              </a:ext>
            </a:extLst>
          </xdr:cNvPr>
          <xdr:cNvCxnSpPr/>
        </xdr:nvCxnSpPr>
        <xdr:spPr>
          <a:xfrm>
            <a:off x="5810250" y="3977640"/>
            <a:ext cx="2019300" cy="381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719758</xdr:colOff>
      <xdr:row>6</xdr:row>
      <xdr:rowOff>245110</xdr:rowOff>
    </xdr:from>
    <xdr:to>
      <xdr:col>7</xdr:col>
      <xdr:colOff>478775</xdr:colOff>
      <xdr:row>7</xdr:row>
      <xdr:rowOff>132080</xdr:rowOff>
    </xdr:to>
    <xdr:sp macro="" textlink="">
      <xdr:nvSpPr>
        <xdr:cNvPr id="15" name="TextBox 14">
          <a:extLst>
            <a:ext uri="{FF2B5EF4-FFF2-40B4-BE49-F238E27FC236}">
              <a16:creationId xmlns:a16="http://schemas.microsoft.com/office/drawing/2014/main" id="{00000000-0008-0000-0000-00000F000000}"/>
            </a:ext>
          </a:extLst>
        </xdr:cNvPr>
        <xdr:cNvSpPr txBox="1"/>
      </xdr:nvSpPr>
      <xdr:spPr>
        <a:xfrm>
          <a:off x="11692558" y="3643630"/>
          <a:ext cx="902017" cy="267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EXAMPLE</a:t>
          </a:r>
        </a:p>
      </xdr:txBody>
    </xdr:sp>
    <xdr:clientData/>
  </xdr:twoCellAnchor>
  <xdr:twoCellAnchor editAs="oneCell">
    <xdr:from>
      <xdr:col>6</xdr:col>
      <xdr:colOff>165722</xdr:colOff>
      <xdr:row>31</xdr:row>
      <xdr:rowOff>99060</xdr:rowOff>
    </xdr:from>
    <xdr:to>
      <xdr:col>7</xdr:col>
      <xdr:colOff>951967</xdr:colOff>
      <xdr:row>32</xdr:row>
      <xdr:rowOff>331815</xdr:rowOff>
    </xdr:to>
    <xdr:pic>
      <xdr:nvPicPr>
        <xdr:cNvPr id="16" name="Picture 15">
          <a:extLst>
            <a:ext uri="{FF2B5EF4-FFF2-40B4-BE49-F238E27FC236}">
              <a16:creationId xmlns:a16="http://schemas.microsoft.com/office/drawing/2014/main" id="{00000000-0008-0000-0000-000010000000}"/>
            </a:ext>
          </a:extLst>
        </xdr:cNvPr>
        <xdr:cNvPicPr>
          <a:picLocks noChangeAspect="1"/>
        </xdr:cNvPicPr>
      </xdr:nvPicPr>
      <xdr:blipFill rotWithShape="1">
        <a:blip xmlns:r="http://schemas.openxmlformats.org/officeDocument/2006/relationships" r:embed="rId7"/>
        <a:srcRect t="13897"/>
        <a:stretch>
          <a:fillRect/>
        </a:stretch>
      </xdr:blipFill>
      <xdr:spPr>
        <a:xfrm>
          <a:off x="11138522" y="14104620"/>
          <a:ext cx="1929245" cy="613755"/>
        </a:xfrm>
        <a:prstGeom prst="rect">
          <a:avLst/>
        </a:prstGeom>
      </xdr:spPr>
    </xdr:pic>
    <xdr:clientData/>
  </xdr:twoCellAnchor>
  <xdr:twoCellAnchor editAs="oneCell">
    <xdr:from>
      <xdr:col>7</xdr:col>
      <xdr:colOff>344156</xdr:colOff>
      <xdr:row>11</xdr:row>
      <xdr:rowOff>28533</xdr:rowOff>
    </xdr:from>
    <xdr:to>
      <xdr:col>8</xdr:col>
      <xdr:colOff>698500</xdr:colOff>
      <xdr:row>12</xdr:row>
      <xdr:rowOff>376530</xdr:rowOff>
    </xdr:to>
    <xdr:pic>
      <xdr:nvPicPr>
        <xdr:cNvPr id="19" name="Picture 18">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8"/>
        <a:stretch>
          <a:fillRect/>
        </a:stretch>
      </xdr:blipFill>
      <xdr:spPr>
        <a:xfrm>
          <a:off x="12459956" y="6711273"/>
          <a:ext cx="1497344" cy="728997"/>
        </a:xfrm>
        <a:prstGeom prst="rect">
          <a:avLst/>
        </a:prstGeom>
      </xdr:spPr>
    </xdr:pic>
    <xdr:clientData/>
  </xdr:twoCellAnchor>
  <xdr:twoCellAnchor>
    <xdr:from>
      <xdr:col>10</xdr:col>
      <xdr:colOff>76200</xdr:colOff>
      <xdr:row>47</xdr:row>
      <xdr:rowOff>115570</xdr:rowOff>
    </xdr:from>
    <xdr:to>
      <xdr:col>10</xdr:col>
      <xdr:colOff>918210</xdr:colOff>
      <xdr:row>47</xdr:row>
      <xdr:rowOff>285750</xdr:rowOff>
    </xdr:to>
    <xdr:sp macro="" textlink="">
      <xdr:nvSpPr>
        <xdr:cNvPr id="22" name="TextBox 21">
          <a:extLst>
            <a:ext uri="{FF2B5EF4-FFF2-40B4-BE49-F238E27FC236}">
              <a16:creationId xmlns:a16="http://schemas.microsoft.com/office/drawing/2014/main" id="{00000000-0008-0000-0000-000016000000}"/>
            </a:ext>
          </a:extLst>
        </xdr:cNvPr>
        <xdr:cNvSpPr txBox="1"/>
      </xdr:nvSpPr>
      <xdr:spPr>
        <a:xfrm>
          <a:off x="13792200" y="30991810"/>
          <a:ext cx="842010" cy="1701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EXAMPLE</a:t>
          </a:r>
        </a:p>
      </xdr:txBody>
    </xdr:sp>
    <xdr:clientData/>
  </xdr:twoCellAnchor>
  <xdr:twoCellAnchor>
    <xdr:from>
      <xdr:col>0</xdr:col>
      <xdr:colOff>144780</xdr:colOff>
      <xdr:row>2</xdr:row>
      <xdr:rowOff>60960</xdr:rowOff>
    </xdr:from>
    <xdr:to>
      <xdr:col>1</xdr:col>
      <xdr:colOff>1412990</xdr:colOff>
      <xdr:row>2</xdr:row>
      <xdr:rowOff>841316</xdr:rowOff>
    </xdr:to>
    <xdr:pic>
      <xdr:nvPicPr>
        <xdr:cNvPr id="26" name="Picture 25">
          <a:hlinkClick xmlns:r="http://schemas.openxmlformats.org/officeDocument/2006/relationships" r:id="rId9"/>
          <a:extLst>
            <a:ext uri="{FF2B5EF4-FFF2-40B4-BE49-F238E27FC236}">
              <a16:creationId xmlns:a16="http://schemas.microsoft.com/office/drawing/2014/main" id="{8B4CD226-0B68-42F3-8474-45C73AE77AA7}"/>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tretch/>
      </xdr:blipFill>
      <xdr:spPr bwMode="auto">
        <a:xfrm>
          <a:off x="144780" y="784860"/>
          <a:ext cx="2792210" cy="780356"/>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xdr:from>
      <xdr:col>7</xdr:col>
      <xdr:colOff>182880</xdr:colOff>
      <xdr:row>11</xdr:row>
      <xdr:rowOff>148590</xdr:rowOff>
    </xdr:from>
    <xdr:to>
      <xdr:col>8</xdr:col>
      <xdr:colOff>0</xdr:colOff>
      <xdr:row>12</xdr:row>
      <xdr:rowOff>0</xdr:rowOff>
    </xdr:to>
    <xdr:sp macro="" textlink="">
      <xdr:nvSpPr>
        <xdr:cNvPr id="20" name="TextBox 19">
          <a:extLst>
            <a:ext uri="{FF2B5EF4-FFF2-40B4-BE49-F238E27FC236}">
              <a16:creationId xmlns:a16="http://schemas.microsoft.com/office/drawing/2014/main" id="{00000000-0008-0000-0000-000014000000}"/>
            </a:ext>
          </a:extLst>
        </xdr:cNvPr>
        <xdr:cNvSpPr txBox="1"/>
      </xdr:nvSpPr>
      <xdr:spPr>
        <a:xfrm>
          <a:off x="12298680" y="6831330"/>
          <a:ext cx="960120" cy="232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1"/>
            <a:t>EXAMPLE</a:t>
          </a:r>
        </a:p>
      </xdr:txBody>
    </xdr:sp>
    <xdr:clientData/>
  </xdr:twoCellAnchor>
  <xdr:twoCellAnchor>
    <xdr:from>
      <xdr:col>7</xdr:col>
      <xdr:colOff>351157</xdr:colOff>
      <xdr:row>31</xdr:row>
      <xdr:rowOff>99060</xdr:rowOff>
    </xdr:from>
    <xdr:to>
      <xdr:col>8</xdr:col>
      <xdr:colOff>2541</xdr:colOff>
      <xdr:row>32</xdr:row>
      <xdr:rowOff>0</xdr:rowOff>
    </xdr:to>
    <xdr:sp macro="" textlink="">
      <xdr:nvSpPr>
        <xdr:cNvPr id="28" name="TextBox 27">
          <a:extLst>
            <a:ext uri="{FF2B5EF4-FFF2-40B4-BE49-F238E27FC236}">
              <a16:creationId xmlns:a16="http://schemas.microsoft.com/office/drawing/2014/main" id="{AD984AB3-2902-4A4D-AC61-A52B14E849C7}"/>
            </a:ext>
          </a:extLst>
        </xdr:cNvPr>
        <xdr:cNvSpPr txBox="1"/>
      </xdr:nvSpPr>
      <xdr:spPr>
        <a:xfrm>
          <a:off x="12466957" y="14104620"/>
          <a:ext cx="794384" cy="2819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EXAMPLE</a:t>
          </a:r>
        </a:p>
      </xdr:txBody>
    </xdr:sp>
    <xdr:clientData/>
  </xdr:twoCellAnchor>
  <xdr:twoCellAnchor>
    <xdr:from>
      <xdr:col>6</xdr:col>
      <xdr:colOff>1120777</xdr:colOff>
      <xdr:row>36</xdr:row>
      <xdr:rowOff>175260</xdr:rowOff>
    </xdr:from>
    <xdr:to>
      <xdr:col>7</xdr:col>
      <xdr:colOff>772161</xdr:colOff>
      <xdr:row>37</xdr:row>
      <xdr:rowOff>76200</xdr:rowOff>
    </xdr:to>
    <xdr:sp macro="" textlink="">
      <xdr:nvSpPr>
        <xdr:cNvPr id="29" name="TextBox 28">
          <a:extLst>
            <a:ext uri="{FF2B5EF4-FFF2-40B4-BE49-F238E27FC236}">
              <a16:creationId xmlns:a16="http://schemas.microsoft.com/office/drawing/2014/main" id="{F92D358A-5707-4597-BFB1-CFF4ADCC76D7}"/>
            </a:ext>
          </a:extLst>
        </xdr:cNvPr>
        <xdr:cNvSpPr txBox="1"/>
      </xdr:nvSpPr>
      <xdr:spPr>
        <a:xfrm>
          <a:off x="12093577" y="16992600"/>
          <a:ext cx="794384" cy="2819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EXAMPLE</a:t>
          </a:r>
        </a:p>
      </xdr:txBody>
    </xdr:sp>
    <xdr:clientData/>
  </xdr:twoCellAnchor>
  <xdr:twoCellAnchor>
    <xdr:from>
      <xdr:col>8</xdr:col>
      <xdr:colOff>1127760</xdr:colOff>
      <xdr:row>42</xdr:row>
      <xdr:rowOff>167640</xdr:rowOff>
    </xdr:from>
    <xdr:to>
      <xdr:col>9</xdr:col>
      <xdr:colOff>779144</xdr:colOff>
      <xdr:row>43</xdr:row>
      <xdr:rowOff>68580</xdr:rowOff>
    </xdr:to>
    <xdr:sp macro="" textlink="">
      <xdr:nvSpPr>
        <xdr:cNvPr id="31" name="TextBox 30">
          <a:extLst>
            <a:ext uri="{FF2B5EF4-FFF2-40B4-BE49-F238E27FC236}">
              <a16:creationId xmlns:a16="http://schemas.microsoft.com/office/drawing/2014/main" id="{36AA8B51-DDB5-4E57-BBB5-21DC4808ABD7}"/>
            </a:ext>
          </a:extLst>
        </xdr:cNvPr>
        <xdr:cNvSpPr txBox="1"/>
      </xdr:nvSpPr>
      <xdr:spPr>
        <a:xfrm>
          <a:off x="14386560" y="22875240"/>
          <a:ext cx="794384" cy="2819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EXAMPLE</a:t>
          </a:r>
        </a:p>
      </xdr:txBody>
    </xdr:sp>
    <xdr:clientData/>
  </xdr:twoCellAnchor>
  <xdr:twoCellAnchor editAs="oneCell">
    <xdr:from>
      <xdr:col>6</xdr:col>
      <xdr:colOff>175260</xdr:colOff>
      <xdr:row>52</xdr:row>
      <xdr:rowOff>68580</xdr:rowOff>
    </xdr:from>
    <xdr:to>
      <xdr:col>7</xdr:col>
      <xdr:colOff>861164</xdr:colOff>
      <xdr:row>53</xdr:row>
      <xdr:rowOff>305096</xdr:rowOff>
    </xdr:to>
    <xdr:pic>
      <xdr:nvPicPr>
        <xdr:cNvPr id="34" name="Picture 33">
          <a:extLst>
            <a:ext uri="{FF2B5EF4-FFF2-40B4-BE49-F238E27FC236}">
              <a16:creationId xmlns:a16="http://schemas.microsoft.com/office/drawing/2014/main" id="{A36F30C6-C460-48AE-96BE-BD567108DF7E}"/>
            </a:ext>
          </a:extLst>
        </xdr:cNvPr>
        <xdr:cNvPicPr>
          <a:picLocks noChangeAspect="1"/>
        </xdr:cNvPicPr>
      </xdr:nvPicPr>
      <xdr:blipFill rotWithShape="1">
        <a:blip xmlns:r="http://schemas.openxmlformats.org/officeDocument/2006/relationships" r:embed="rId11">
          <a:extLst>
            <a:ext uri="{BEBA8EAE-BF5A-486C-A8C5-ECC9F3942E4B}">
              <a14:imgProps xmlns:a14="http://schemas.microsoft.com/office/drawing/2010/main">
                <a14:imgLayer r:embed="rId12">
                  <a14:imgEffect>
                    <a14:sharpenSoften amount="25000"/>
                  </a14:imgEffect>
                </a14:imgLayer>
              </a14:imgProps>
            </a:ext>
          </a:extLst>
        </a:blip>
        <a:srcRect l="3373" t="5846" r="3281" b="8809"/>
        <a:stretch>
          <a:fillRect/>
        </a:stretch>
      </xdr:blipFill>
      <xdr:spPr>
        <a:xfrm>
          <a:off x="11148060" y="27881580"/>
          <a:ext cx="1828904" cy="617516"/>
        </a:xfrm>
        <a:prstGeom prst="rect">
          <a:avLst/>
        </a:prstGeom>
        <a:ln>
          <a:noFill/>
        </a:ln>
      </xdr:spPr>
    </xdr:pic>
    <xdr:clientData/>
  </xdr:twoCellAnchor>
  <xdr:twoCellAnchor>
    <xdr:from>
      <xdr:col>6</xdr:col>
      <xdr:colOff>360680</xdr:colOff>
      <xdr:row>52</xdr:row>
      <xdr:rowOff>59690</xdr:rowOff>
    </xdr:from>
    <xdr:to>
      <xdr:col>6</xdr:col>
      <xdr:colOff>1190625</xdr:colOff>
      <xdr:row>52</xdr:row>
      <xdr:rowOff>285749</xdr:rowOff>
    </xdr:to>
    <xdr:sp macro="" textlink="">
      <xdr:nvSpPr>
        <xdr:cNvPr id="35" name="TextBox 34">
          <a:extLst>
            <a:ext uri="{FF2B5EF4-FFF2-40B4-BE49-F238E27FC236}">
              <a16:creationId xmlns:a16="http://schemas.microsoft.com/office/drawing/2014/main" id="{866240AC-B04C-46FF-97A4-624CDB9FB62D}"/>
            </a:ext>
          </a:extLst>
        </xdr:cNvPr>
        <xdr:cNvSpPr txBox="1"/>
      </xdr:nvSpPr>
      <xdr:spPr>
        <a:xfrm>
          <a:off x="7584440" y="10544810"/>
          <a:ext cx="829945" cy="2260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EXAMPLE</a:t>
          </a:r>
        </a:p>
      </xdr:txBody>
    </xdr:sp>
    <xdr:clientData/>
  </xdr:twoCellAnchor>
  <xdr:twoCellAnchor>
    <xdr:from>
      <xdr:col>7</xdr:col>
      <xdr:colOff>207645</xdr:colOff>
      <xdr:row>16</xdr:row>
      <xdr:rowOff>182736</xdr:rowOff>
    </xdr:from>
    <xdr:to>
      <xdr:col>7</xdr:col>
      <xdr:colOff>1098146</xdr:colOff>
      <xdr:row>17</xdr:row>
      <xdr:rowOff>19540</xdr:rowOff>
    </xdr:to>
    <xdr:sp macro="" textlink="">
      <xdr:nvSpPr>
        <xdr:cNvPr id="36" name="TextBox 35">
          <a:extLst>
            <a:ext uri="{FF2B5EF4-FFF2-40B4-BE49-F238E27FC236}">
              <a16:creationId xmlns:a16="http://schemas.microsoft.com/office/drawing/2014/main" id="{9105D851-B6F2-4463-9D94-CB17D4A7AEAD}"/>
            </a:ext>
          </a:extLst>
        </xdr:cNvPr>
        <xdr:cNvSpPr txBox="1"/>
      </xdr:nvSpPr>
      <xdr:spPr>
        <a:xfrm>
          <a:off x="12323445" y="10225896"/>
          <a:ext cx="890501" cy="217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EXAMPLE</a:t>
          </a:r>
        </a:p>
      </xdr:txBody>
    </xdr:sp>
    <xdr:clientData/>
  </xdr:twoCellAnchor>
  <xdr:oneCellAnchor>
    <xdr:from>
      <xdr:col>6</xdr:col>
      <xdr:colOff>48644</xdr:colOff>
      <xdr:row>57</xdr:row>
      <xdr:rowOff>60960</xdr:rowOff>
    </xdr:from>
    <xdr:ext cx="2206876" cy="664102"/>
    <xdr:pic>
      <xdr:nvPicPr>
        <xdr:cNvPr id="43" name="Picture 42">
          <a:extLst>
            <a:ext uri="{FF2B5EF4-FFF2-40B4-BE49-F238E27FC236}">
              <a16:creationId xmlns:a16="http://schemas.microsoft.com/office/drawing/2014/main" id="{A5656B7A-853B-4EC4-8C46-BF27780DAADD}"/>
            </a:ext>
          </a:extLst>
        </xdr:cNvPr>
        <xdr:cNvPicPr>
          <a:picLocks noChangeAspect="1"/>
        </xdr:cNvPicPr>
      </xdr:nvPicPr>
      <xdr:blipFill rotWithShape="1">
        <a:blip xmlns:r="http://schemas.openxmlformats.org/officeDocument/2006/relationships" r:embed="rId13"/>
        <a:srcRect t="14562" b="-1"/>
        <a:stretch>
          <a:fillRect/>
        </a:stretch>
      </xdr:blipFill>
      <xdr:spPr>
        <a:xfrm>
          <a:off x="11021444" y="25077420"/>
          <a:ext cx="2206876" cy="664102"/>
        </a:xfrm>
        <a:prstGeom prst="rect">
          <a:avLst/>
        </a:prstGeom>
      </xdr:spPr>
    </xdr:pic>
    <xdr:clientData/>
  </xdr:oneCellAnchor>
  <xdr:twoCellAnchor>
    <xdr:from>
      <xdr:col>6</xdr:col>
      <xdr:colOff>1127760</xdr:colOff>
      <xdr:row>57</xdr:row>
      <xdr:rowOff>137160</xdr:rowOff>
    </xdr:from>
    <xdr:to>
      <xdr:col>7</xdr:col>
      <xdr:colOff>779144</xdr:colOff>
      <xdr:row>58</xdr:row>
      <xdr:rowOff>38100</xdr:rowOff>
    </xdr:to>
    <xdr:sp macro="" textlink="">
      <xdr:nvSpPr>
        <xdr:cNvPr id="44" name="TextBox 43">
          <a:extLst>
            <a:ext uri="{FF2B5EF4-FFF2-40B4-BE49-F238E27FC236}">
              <a16:creationId xmlns:a16="http://schemas.microsoft.com/office/drawing/2014/main" id="{B5BE53FE-7A79-4F50-B6C1-B25AC181D1A5}"/>
            </a:ext>
          </a:extLst>
        </xdr:cNvPr>
        <xdr:cNvSpPr txBox="1"/>
      </xdr:nvSpPr>
      <xdr:spPr>
        <a:xfrm>
          <a:off x="12100560" y="25153620"/>
          <a:ext cx="794384" cy="2819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EXAMPLE</a:t>
          </a:r>
        </a:p>
      </xdr:txBody>
    </xdr:sp>
    <xdr:clientData/>
  </xdr:twoCellAnchor>
  <xdr:twoCellAnchor editAs="oneCell">
    <xdr:from>
      <xdr:col>5</xdr:col>
      <xdr:colOff>243840</xdr:colOff>
      <xdr:row>62</xdr:row>
      <xdr:rowOff>45720</xdr:rowOff>
    </xdr:from>
    <xdr:to>
      <xdr:col>6</xdr:col>
      <xdr:colOff>784860</xdr:colOff>
      <xdr:row>63</xdr:row>
      <xdr:rowOff>320548</xdr:rowOff>
    </xdr:to>
    <xdr:pic>
      <xdr:nvPicPr>
        <xdr:cNvPr id="18" name="Picture 17">
          <a:extLst>
            <a:ext uri="{FF2B5EF4-FFF2-40B4-BE49-F238E27FC236}">
              <a16:creationId xmlns:a16="http://schemas.microsoft.com/office/drawing/2014/main" id="{51F25AD8-D822-7B14-6C05-2A9840DDABE5}"/>
            </a:ext>
          </a:extLst>
        </xdr:cNvPr>
        <xdr:cNvPicPr>
          <a:picLocks noChangeAspect="1"/>
        </xdr:cNvPicPr>
      </xdr:nvPicPr>
      <xdr:blipFill rotWithShape="1">
        <a:blip xmlns:r="http://schemas.openxmlformats.org/officeDocument/2006/relationships" r:embed="rId14"/>
        <a:srcRect r="14029"/>
        <a:stretch>
          <a:fillRect/>
        </a:stretch>
      </xdr:blipFill>
      <xdr:spPr>
        <a:xfrm>
          <a:off x="7863840" y="40675560"/>
          <a:ext cx="1912620" cy="655828"/>
        </a:xfrm>
        <a:prstGeom prst="rect">
          <a:avLst/>
        </a:prstGeom>
      </xdr:spPr>
    </xdr:pic>
    <xdr:clientData/>
  </xdr:twoCellAnchor>
  <xdr:twoCellAnchor>
    <xdr:from>
      <xdr:col>5</xdr:col>
      <xdr:colOff>1059180</xdr:colOff>
      <xdr:row>62</xdr:row>
      <xdr:rowOff>228600</xdr:rowOff>
    </xdr:from>
    <xdr:to>
      <xdr:col>6</xdr:col>
      <xdr:colOff>481964</xdr:colOff>
      <xdr:row>63</xdr:row>
      <xdr:rowOff>129540</xdr:rowOff>
    </xdr:to>
    <xdr:sp macro="" textlink="">
      <xdr:nvSpPr>
        <xdr:cNvPr id="24" name="TextBox 23">
          <a:extLst>
            <a:ext uri="{FF2B5EF4-FFF2-40B4-BE49-F238E27FC236}">
              <a16:creationId xmlns:a16="http://schemas.microsoft.com/office/drawing/2014/main" id="{BB60125C-C361-42FB-93EA-8EFD5AF33C13}"/>
            </a:ext>
          </a:extLst>
        </xdr:cNvPr>
        <xdr:cNvSpPr txBox="1"/>
      </xdr:nvSpPr>
      <xdr:spPr>
        <a:xfrm>
          <a:off x="8679180" y="40980360"/>
          <a:ext cx="794384" cy="2819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EXAMPLE</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xdr:colOff>
          <xdr:row>3</xdr:row>
          <xdr:rowOff>7620</xdr:rowOff>
        </xdr:from>
        <xdr:to>
          <xdr:col>3</xdr:col>
          <xdr:colOff>1203960</xdr:colOff>
          <xdr:row>3</xdr:row>
          <xdr:rowOff>289560</xdr:rowOff>
        </xdr:to>
        <xdr:sp macro="" textlink="">
          <xdr:nvSpPr>
            <xdr:cNvPr id="3073" name="Scroll Bar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xdr:col>
      <xdr:colOff>175260</xdr:colOff>
      <xdr:row>9</xdr:row>
      <xdr:rowOff>68579</xdr:rowOff>
    </xdr:from>
    <xdr:to>
      <xdr:col>5</xdr:col>
      <xdr:colOff>952500</xdr:colOff>
      <xdr:row>19</xdr:row>
      <xdr:rowOff>259080</xdr:rowOff>
    </xdr:to>
    <xdr:graphicFrame macro="">
      <xdr:nvGraphicFramePr>
        <xdr:cNvPr id="2" name="Chart 1">
          <a:extLst>
            <a:ext uri="{FF2B5EF4-FFF2-40B4-BE49-F238E27FC236}">
              <a16:creationId xmlns:a16="http://schemas.microsoft.com/office/drawing/2014/main" id="{0E01FF45-3F8A-4E9D-A6B7-6019571FDF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965411</xdr:colOff>
      <xdr:row>22</xdr:row>
      <xdr:rowOff>175260</xdr:rowOff>
    </xdr:from>
    <xdr:to>
      <xdr:col>5</xdr:col>
      <xdr:colOff>327660</xdr:colOff>
      <xdr:row>24</xdr:row>
      <xdr:rowOff>259927</xdr:rowOff>
    </xdr:to>
    <xdr:sp macro="" textlink="">
      <xdr:nvSpPr>
        <xdr:cNvPr id="3" name="Speech Bubble: Rectangle 2">
          <a:extLst>
            <a:ext uri="{FF2B5EF4-FFF2-40B4-BE49-F238E27FC236}">
              <a16:creationId xmlns:a16="http://schemas.microsoft.com/office/drawing/2014/main" id="{72662E76-2D9A-4F26-A242-59B578064721}"/>
            </a:ext>
          </a:extLst>
        </xdr:cNvPr>
        <xdr:cNvSpPr/>
      </xdr:nvSpPr>
      <xdr:spPr>
        <a:xfrm>
          <a:off x="4623011" y="7475220"/>
          <a:ext cx="1800649" cy="762847"/>
        </a:xfrm>
        <a:prstGeom prst="wedgeRectCallout">
          <a:avLst>
            <a:gd name="adj1" fmla="val -38792"/>
            <a:gd name="adj2" fmla="val 76166"/>
          </a:avLst>
        </a:prstGeom>
        <a:ln/>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ctr"/>
        <a:lstStyle/>
        <a:p>
          <a:pPr algn="ctr"/>
          <a:r>
            <a:rPr lang="en-US" sz="1100" b="0">
              <a:solidFill>
                <a:sysClr val="windowText" lastClr="000000"/>
              </a:solidFill>
            </a:rPr>
            <a:t>After viewing the calculated alpha/beta you can override them</a:t>
          </a:r>
          <a:r>
            <a:rPr lang="en-US" sz="1100" b="0" baseline="0">
              <a:solidFill>
                <a:sysClr val="windowText" lastClr="000000"/>
              </a:solidFill>
            </a:rPr>
            <a:t> to improve fit.</a:t>
          </a:r>
          <a:endParaRPr lang="en-US" sz="1100" b="0">
            <a:solidFill>
              <a:sysClr val="windowText" lastClr="000000"/>
            </a:solidFill>
          </a:endParaRPr>
        </a:p>
      </xdr:txBody>
    </xdr:sp>
    <xdr:clientData/>
  </xdr:twoCellAnchor>
  <xdr:twoCellAnchor>
    <xdr:from>
      <xdr:col>6</xdr:col>
      <xdr:colOff>313538</xdr:colOff>
      <xdr:row>28</xdr:row>
      <xdr:rowOff>182879</xdr:rowOff>
    </xdr:from>
    <xdr:to>
      <xdr:col>7</xdr:col>
      <xdr:colOff>723900</xdr:colOff>
      <xdr:row>30</xdr:row>
      <xdr:rowOff>182880</xdr:rowOff>
    </xdr:to>
    <xdr:sp macro="" textlink="">
      <xdr:nvSpPr>
        <xdr:cNvPr id="4" name="Speech Bubble: Rectangle 3">
          <a:extLst>
            <a:ext uri="{FF2B5EF4-FFF2-40B4-BE49-F238E27FC236}">
              <a16:creationId xmlns:a16="http://schemas.microsoft.com/office/drawing/2014/main" id="{7555A516-DACD-4016-BD96-579962B89C31}"/>
            </a:ext>
          </a:extLst>
        </xdr:cNvPr>
        <xdr:cNvSpPr/>
      </xdr:nvSpPr>
      <xdr:spPr>
        <a:xfrm>
          <a:off x="7628738" y="9456419"/>
          <a:ext cx="1629562" cy="944881"/>
        </a:xfrm>
        <a:prstGeom prst="wedgeRectCallout">
          <a:avLst>
            <a:gd name="adj1" fmla="val -76456"/>
            <a:gd name="adj2" fmla="val -41064"/>
          </a:avLst>
        </a:prstGeom>
        <a:ln/>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ctr"/>
        <a:lstStyle/>
        <a:p>
          <a:pPr algn="ctr"/>
          <a:r>
            <a:rPr lang="en-US" sz="1100" b="0">
              <a:solidFill>
                <a:schemeClr val="tx1"/>
              </a:solidFill>
            </a:rPr>
            <a:t>The</a:t>
          </a:r>
          <a:r>
            <a:rPr lang="en-US" sz="1100" b="0" baseline="0">
              <a:solidFill>
                <a:schemeClr val="tx1"/>
              </a:solidFill>
            </a:rPr>
            <a:t> distribution will be updated as data becomes available (more observation periods).</a:t>
          </a:r>
          <a:endParaRPr lang="en-US" sz="1100" b="0">
            <a:solidFill>
              <a:schemeClr val="tx1"/>
            </a:solidFill>
          </a:endParaRPr>
        </a:p>
      </xdr:txBody>
    </xdr:sp>
    <xdr:clientData/>
  </xdr:twoCellAnchor>
  <xdr:twoCellAnchor>
    <xdr:from>
      <xdr:col>5</xdr:col>
      <xdr:colOff>203004</xdr:colOff>
      <xdr:row>5</xdr:row>
      <xdr:rowOff>335280</xdr:rowOff>
    </xdr:from>
    <xdr:to>
      <xdr:col>6</xdr:col>
      <xdr:colOff>655320</xdr:colOff>
      <xdr:row>8</xdr:row>
      <xdr:rowOff>160020</xdr:rowOff>
    </xdr:to>
    <xdr:sp macro="" textlink="">
      <xdr:nvSpPr>
        <xdr:cNvPr id="5" name="Speech Bubble: Rectangle 5">
          <a:extLst>
            <a:ext uri="{FF2B5EF4-FFF2-40B4-BE49-F238E27FC236}">
              <a16:creationId xmlns:a16="http://schemas.microsoft.com/office/drawing/2014/main" id="{8A2BB70F-FB83-44F2-95C2-B6084EB54FEA}"/>
            </a:ext>
          </a:extLst>
        </xdr:cNvPr>
        <xdr:cNvSpPr/>
      </xdr:nvSpPr>
      <xdr:spPr>
        <a:xfrm>
          <a:off x="6299004" y="2110740"/>
          <a:ext cx="1671516" cy="967740"/>
        </a:xfrm>
        <a:prstGeom prst="wedgeRectCallout">
          <a:avLst>
            <a:gd name="adj1" fmla="val -71313"/>
            <a:gd name="adj2" fmla="val 12983"/>
          </a:avLst>
        </a:prstGeom>
        <a:ln/>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0">
              <a:solidFill>
                <a:schemeClr val="bg1"/>
              </a:solidFill>
            </a:rPr>
            <a:t>If the Observation Period(s)</a:t>
          </a:r>
          <a:r>
            <a:rPr lang="en-US" sz="1100" b="0" baseline="0">
              <a:solidFill>
                <a:schemeClr val="bg1"/>
              </a:solidFill>
            </a:rPr>
            <a:t> and Observed </a:t>
          </a:r>
          <a:r>
            <a:rPr lang="en-US" sz="1100" b="0">
              <a:solidFill>
                <a:schemeClr val="bg1"/>
              </a:solidFill>
            </a:rPr>
            <a:t>Occurrences are blank</a:t>
          </a:r>
          <a:r>
            <a:rPr lang="en-US" sz="1100" b="0" baseline="0">
              <a:solidFill>
                <a:schemeClr val="bg1"/>
              </a:solidFill>
            </a:rPr>
            <a:t>, the simulated value will reflect the priors. </a:t>
          </a:r>
          <a:endParaRPr lang="en-US" sz="1100" b="0">
            <a:solidFill>
              <a:schemeClr val="bg1"/>
            </a:solidFill>
          </a:endParaRPr>
        </a:p>
      </xdr:txBody>
    </xdr:sp>
    <xdr:clientData/>
  </xdr:twoCellAnchor>
  <xdr:twoCellAnchor>
    <xdr:from>
      <xdr:col>0</xdr:col>
      <xdr:colOff>45720</xdr:colOff>
      <xdr:row>1</xdr:row>
      <xdr:rowOff>68580</xdr:rowOff>
    </xdr:from>
    <xdr:to>
      <xdr:col>1</xdr:col>
      <xdr:colOff>1097280</xdr:colOff>
      <xdr:row>2</xdr:row>
      <xdr:rowOff>322203</xdr:rowOff>
    </xdr:to>
    <xdr:pic>
      <xdr:nvPicPr>
        <xdr:cNvPr id="8" name="Picture 7">
          <a:hlinkClick xmlns:r="http://schemas.openxmlformats.org/officeDocument/2006/relationships" r:id="rId2"/>
          <a:extLst>
            <a:ext uri="{FF2B5EF4-FFF2-40B4-BE49-F238E27FC236}">
              <a16:creationId xmlns:a16="http://schemas.microsoft.com/office/drawing/2014/main" id="{B09A5D08-86C6-4F4E-B04F-4FDAEB6E3F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tretch/>
      </xdr:blipFill>
      <xdr:spPr bwMode="auto">
        <a:xfrm>
          <a:off x="45720" y="533400"/>
          <a:ext cx="2270760" cy="634623"/>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Custom 1">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7C27D-D6DA-47C9-A81A-94E551CEEE89}">
  <sheetPr>
    <tabColor theme="7"/>
  </sheetPr>
  <dimension ref="A1:R65"/>
  <sheetViews>
    <sheetView showGridLines="0" tabSelected="1" zoomScaleNormal="100" workbookViewId="0">
      <pane ySplit="3" topLeftCell="A4" activePane="bottomLeft" state="frozen"/>
      <selection pane="bottomLeft" sqref="A1:H1"/>
    </sheetView>
  </sheetViews>
  <sheetFormatPr defaultColWidth="7" defaultRowHeight="14.4" outlineLevelRow="1" x14ac:dyDescent="0.35"/>
  <cols>
    <col min="1" max="5" width="16.6640625" style="23" customWidth="1"/>
    <col min="6" max="6" width="15" style="23" customWidth="1"/>
    <col min="7" max="11" width="12.5" style="23" customWidth="1"/>
    <col min="12" max="13" width="9.58203125" style="23" customWidth="1"/>
    <col min="14" max="14" width="21.9140625" style="23" customWidth="1"/>
    <col min="15" max="15" width="13.9140625" style="23" bestFit="1" customWidth="1"/>
    <col min="16" max="16" width="9.58203125" style="23" customWidth="1"/>
    <col min="17" max="16384" width="7" style="23"/>
  </cols>
  <sheetData>
    <row r="1" spans="1:18" ht="42" customHeight="1" thickBot="1" x14ac:dyDescent="0.4">
      <c r="A1" s="175" t="s">
        <v>0</v>
      </c>
      <c r="B1" s="175"/>
      <c r="C1" s="175"/>
      <c r="D1" s="175"/>
      <c r="E1" s="175"/>
      <c r="F1" s="175"/>
      <c r="G1" s="175"/>
      <c r="H1" s="176"/>
      <c r="I1" s="25"/>
      <c r="J1" s="25"/>
      <c r="K1" s="25"/>
      <c r="L1" s="25"/>
      <c r="M1" s="25"/>
      <c r="N1" s="25"/>
      <c r="O1" s="25"/>
      <c r="P1" s="25"/>
    </row>
    <row r="2" spans="1:18" ht="24" customHeight="1" thickBot="1" x14ac:dyDescent="0.4">
      <c r="A2" s="102" t="s">
        <v>1</v>
      </c>
      <c r="B2" s="103">
        <v>581</v>
      </c>
      <c r="C2" s="57"/>
      <c r="D2" s="57"/>
      <c r="E2" s="26"/>
      <c r="F2" s="27"/>
      <c r="G2" s="27"/>
      <c r="H2" s="28"/>
      <c r="I2" s="25"/>
      <c r="J2" s="25"/>
      <c r="K2" s="25"/>
      <c r="L2" s="25"/>
      <c r="M2" s="25"/>
      <c r="N2" s="25"/>
      <c r="O2" s="25"/>
      <c r="P2" s="25"/>
    </row>
    <row r="3" spans="1:18" s="25" customFormat="1" ht="72" customHeight="1" thickBot="1" x14ac:dyDescent="0.4">
      <c r="A3" s="165"/>
      <c r="B3" s="166"/>
      <c r="C3" s="149" t="s">
        <v>2</v>
      </c>
      <c r="D3" s="149"/>
      <c r="E3" s="149"/>
      <c r="F3" s="149"/>
      <c r="G3" s="149"/>
      <c r="H3" s="150"/>
    </row>
    <row r="4" spans="1:18" s="25" customFormat="1" ht="24" customHeight="1" thickBot="1" x14ac:dyDescent="0.4">
      <c r="A4" s="127"/>
      <c r="B4" s="128"/>
      <c r="C4" s="126"/>
      <c r="D4" s="126"/>
      <c r="E4" s="126"/>
      <c r="F4" s="126"/>
      <c r="G4" s="126"/>
      <c r="H4" s="126"/>
    </row>
    <row r="5" spans="1:18" s="25" customFormat="1" ht="30" customHeight="1" thickBot="1" x14ac:dyDescent="0.4">
      <c r="A5" s="29" t="s">
        <v>3</v>
      </c>
      <c r="B5" s="16"/>
      <c r="C5" s="16"/>
      <c r="D5" s="16"/>
      <c r="E5" s="16"/>
      <c r="F5" s="16"/>
      <c r="G5" s="16"/>
      <c r="H5" s="22"/>
    </row>
    <row r="6" spans="1:18" s="25" customFormat="1" ht="124.2" customHeight="1" outlineLevel="1" thickBot="1" x14ac:dyDescent="0.4">
      <c r="A6" s="154" t="s">
        <v>84</v>
      </c>
      <c r="B6" s="155"/>
      <c r="C6" s="155"/>
      <c r="D6" s="155"/>
      <c r="E6" s="155"/>
      <c r="F6" s="155"/>
      <c r="G6" s="155"/>
      <c r="H6" s="156"/>
    </row>
    <row r="7" spans="1:18" s="25" customFormat="1" ht="30" customHeight="1" x14ac:dyDescent="0.35">
      <c r="A7" s="39" t="s">
        <v>4</v>
      </c>
      <c r="B7" s="35" t="s">
        <v>5</v>
      </c>
      <c r="C7" s="35"/>
      <c r="D7" s="35" t="s">
        <v>6</v>
      </c>
      <c r="E7" s="9" t="s">
        <v>7</v>
      </c>
      <c r="F7" s="40" t="s">
        <v>8</v>
      </c>
      <c r="G7" s="24"/>
      <c r="H7" s="15"/>
      <c r="I7" s="1"/>
      <c r="J7" s="1"/>
      <c r="K7" s="1"/>
      <c r="L7" s="6"/>
      <c r="M7" s="1"/>
      <c r="N7" s="1"/>
      <c r="O7" s="1"/>
      <c r="P7" s="1"/>
    </row>
    <row r="8" spans="1:18" s="25" customFormat="1" ht="30" customHeight="1" thickBot="1" x14ac:dyDescent="0.4">
      <c r="A8" s="41">
        <f>F8*(D8-B8)+B8</f>
        <v>0.1551288211485371</v>
      </c>
      <c r="B8" s="42">
        <v>0</v>
      </c>
      <c r="C8" s="43"/>
      <c r="D8" s="42">
        <v>1</v>
      </c>
      <c r="E8" s="43">
        <v>1</v>
      </c>
      <c r="F8" s="44">
        <f xml:space="preserve"> ((MOD((MOD(MOD(999999999999989,MOD($B$2*2499997+E8*1800451,7450589)*4658+7450581)*383,99991)*7440893+MOD(MOD(999999999999989,MOD($B$2*2246527+E8*2399993,7450987)*7580+7560584)*17669,7440893))*1343,4294967296))+0.5)/2^32</f>
        <v>0.1551288211485371</v>
      </c>
      <c r="G8" s="19"/>
      <c r="H8" s="14"/>
      <c r="I8" s="1"/>
      <c r="J8" s="1"/>
      <c r="K8" s="1"/>
      <c r="L8" s="1"/>
      <c r="M8" s="1"/>
      <c r="N8" s="1"/>
      <c r="O8" s="1"/>
      <c r="P8" s="1"/>
    </row>
    <row r="9" spans="1:18" s="25" customFormat="1" ht="24" customHeight="1" thickBot="1" x14ac:dyDescent="0.4">
      <c r="A9" s="23"/>
      <c r="B9" s="23"/>
      <c r="C9" s="23"/>
      <c r="D9" s="23"/>
      <c r="E9" s="23"/>
      <c r="F9" s="23"/>
      <c r="G9" s="23"/>
      <c r="H9" s="23"/>
      <c r="I9" s="23"/>
      <c r="J9" s="1"/>
      <c r="K9" s="1"/>
      <c r="L9" s="1"/>
      <c r="M9" s="1"/>
      <c r="N9" s="1"/>
      <c r="O9" s="1"/>
      <c r="P9" s="1"/>
    </row>
    <row r="10" spans="1:18" ht="30" customHeight="1" thickBot="1" x14ac:dyDescent="0.4">
      <c r="A10" s="29" t="s">
        <v>9</v>
      </c>
      <c r="B10" s="16"/>
      <c r="C10" s="16"/>
      <c r="D10" s="16"/>
      <c r="E10" s="16"/>
      <c r="F10" s="16"/>
      <c r="G10" s="16"/>
      <c r="H10" s="16"/>
      <c r="I10" s="22"/>
      <c r="J10" s="25"/>
      <c r="K10" s="25"/>
      <c r="L10" s="25"/>
      <c r="M10" s="25"/>
      <c r="N10" s="25"/>
      <c r="O10" s="25"/>
      <c r="P10" s="25"/>
    </row>
    <row r="11" spans="1:18" ht="148.94999999999999" customHeight="1" outlineLevel="1" thickBot="1" x14ac:dyDescent="0.4">
      <c r="A11" s="154" t="s">
        <v>10</v>
      </c>
      <c r="B11" s="155"/>
      <c r="C11" s="155"/>
      <c r="D11" s="155"/>
      <c r="E11" s="155"/>
      <c r="F11" s="155"/>
      <c r="G11" s="155"/>
      <c r="H11" s="155"/>
      <c r="I11" s="156"/>
      <c r="J11" s="25"/>
      <c r="K11" s="25"/>
      <c r="L11" s="25"/>
      <c r="M11" s="25"/>
      <c r="N11" s="25"/>
      <c r="O11" s="25"/>
      <c r="P11" s="25"/>
    </row>
    <row r="12" spans="1:18" ht="30" customHeight="1" x14ac:dyDescent="0.35">
      <c r="A12" s="50" t="s">
        <v>4</v>
      </c>
      <c r="B12" s="51" t="s">
        <v>11</v>
      </c>
      <c r="C12" s="51" t="s">
        <v>9</v>
      </c>
      <c r="D12" s="12" t="s">
        <v>12</v>
      </c>
      <c r="E12" s="12" t="s">
        <v>13</v>
      </c>
      <c r="F12" s="12" t="s">
        <v>7</v>
      </c>
      <c r="G12" s="52" t="s">
        <v>8</v>
      </c>
      <c r="H12" s="20"/>
      <c r="I12" s="13"/>
      <c r="J12" s="25"/>
      <c r="K12" s="148"/>
      <c r="L12" s="25"/>
      <c r="M12" s="25"/>
      <c r="N12" s="25"/>
      <c r="O12" s="25"/>
      <c r="P12" s="25"/>
    </row>
    <row r="13" spans="1:18" ht="30" customHeight="1" thickBot="1" x14ac:dyDescent="0.4">
      <c r="A13" s="47">
        <f>_xlfn.BETA.INV(G13, B13, C13)</f>
        <v>0.18739373815535562</v>
      </c>
      <c r="B13" s="42">
        <v>3</v>
      </c>
      <c r="C13" s="42">
        <v>10</v>
      </c>
      <c r="D13" s="56">
        <f>_xlfn.BETA.INV(0.05, B13, C13)</f>
        <v>7.1870255542269806E-2</v>
      </c>
      <c r="E13" s="56">
        <f>_xlfn.BETA.INV(0.95, B13, C13)</f>
        <v>0.4381054351153113</v>
      </c>
      <c r="F13" s="43">
        <v>2</v>
      </c>
      <c r="G13" s="44">
        <f>((MOD((MOD(MOD(999999999999989,MOD($B$2*2499997+F13*1800451,7450589)*4658+7450581)*383,99991)*7440893+MOD(MOD(999999999999989,MOD($B$2*2246527+F13*2399993,7450987)*7580+7560584)*17669,7440893))*1343,4294967296))+0.5)/2^32</f>
        <v>0.39671048580203205</v>
      </c>
      <c r="H13" s="19"/>
      <c r="I13" s="14"/>
      <c r="J13" s="25"/>
      <c r="K13" s="148"/>
      <c r="L13" s="25"/>
      <c r="M13" s="25"/>
      <c r="N13" s="25"/>
      <c r="O13" s="25"/>
      <c r="P13" s="25"/>
      <c r="R13" s="30"/>
    </row>
    <row r="14" spans="1:18" ht="24" customHeight="1" thickBot="1" x14ac:dyDescent="0.4">
      <c r="G14" s="1"/>
      <c r="H14" s="1"/>
      <c r="I14" s="1"/>
      <c r="J14" s="1"/>
      <c r="K14" s="1"/>
      <c r="L14" s="1"/>
      <c r="M14" s="1"/>
      <c r="N14" s="1"/>
      <c r="O14" s="1"/>
      <c r="P14" s="1"/>
    </row>
    <row r="15" spans="1:18" ht="30" customHeight="1" thickBot="1" x14ac:dyDescent="0.4">
      <c r="A15" s="29" t="s">
        <v>14</v>
      </c>
      <c r="B15" s="16"/>
      <c r="C15" s="16"/>
      <c r="D15" s="16"/>
      <c r="E15" s="16"/>
      <c r="F15" s="16"/>
      <c r="G15" s="16"/>
      <c r="H15" s="17"/>
      <c r="I15" s="25"/>
      <c r="J15" s="25"/>
      <c r="K15" s="25"/>
      <c r="L15" s="25"/>
      <c r="M15" s="25"/>
      <c r="N15" s="25"/>
      <c r="O15" s="25"/>
      <c r="P15" s="25"/>
    </row>
    <row r="16" spans="1:18" ht="146.4" customHeight="1" outlineLevel="1" thickBot="1" x14ac:dyDescent="0.4">
      <c r="A16" s="157" t="s">
        <v>15</v>
      </c>
      <c r="B16" s="158"/>
      <c r="C16" s="158"/>
      <c r="D16" s="158"/>
      <c r="E16" s="158"/>
      <c r="F16" s="158"/>
      <c r="G16" s="158"/>
      <c r="H16" s="159"/>
      <c r="I16" s="25"/>
      <c r="J16" s="25"/>
      <c r="K16" s="25"/>
      <c r="L16" s="25"/>
      <c r="M16" s="25"/>
      <c r="N16" s="25"/>
      <c r="O16" s="25"/>
      <c r="P16" s="25"/>
    </row>
    <row r="17" spans="1:16" ht="30" customHeight="1" x14ac:dyDescent="0.35">
      <c r="A17" s="50" t="s">
        <v>4</v>
      </c>
      <c r="B17" s="51" t="s">
        <v>5</v>
      </c>
      <c r="C17" s="51" t="s">
        <v>16</v>
      </c>
      <c r="D17" s="51" t="s">
        <v>6</v>
      </c>
      <c r="E17" s="12" t="s">
        <v>7</v>
      </c>
      <c r="F17" s="52" t="s">
        <v>8</v>
      </c>
      <c r="G17" s="20"/>
      <c r="H17" s="13"/>
      <c r="I17" s="25"/>
      <c r="J17" s="25"/>
      <c r="K17" s="25"/>
      <c r="L17" s="25"/>
      <c r="M17" s="25"/>
      <c r="N17" s="25"/>
      <c r="O17" s="25"/>
      <c r="P17" s="25"/>
    </row>
    <row r="18" spans="1:16" ht="30" customHeight="1" thickBot="1" x14ac:dyDescent="0.4">
      <c r="A18" s="53">
        <f>BETAINV(F18,4*(C18-B18)/(D18-B18)+1, 4*(D18-C18)/(D18-B18)+1,B18,D18)</f>
        <v>22.207957931665035</v>
      </c>
      <c r="B18" s="42">
        <v>18</v>
      </c>
      <c r="C18" s="42">
        <v>22</v>
      </c>
      <c r="D18" s="42">
        <v>36</v>
      </c>
      <c r="E18" s="43">
        <v>3</v>
      </c>
      <c r="F18" s="44">
        <f xml:space="preserve"> ((MOD((MOD(MOD(999999999999989,MOD($B$2*2499997+E18*1800451,7450589)*4658+7450581)*383,99991)*7440893+MOD(MOD(999999999999989,MOD($B$2*2246527+E18*2399993,7450987)*7580+7560584)*17669,7440893))*1343,4294967296))+0.5)/2^32</f>
        <v>0.37329006951767951</v>
      </c>
      <c r="G18" s="19"/>
      <c r="H18" s="14"/>
      <c r="I18" s="25"/>
      <c r="J18" s="25"/>
      <c r="K18" s="25"/>
      <c r="L18" s="25"/>
      <c r="M18" s="25"/>
      <c r="N18" s="25"/>
      <c r="O18" s="25"/>
      <c r="P18" s="25"/>
    </row>
    <row r="19" spans="1:16" ht="34.65" customHeight="1" thickBot="1" x14ac:dyDescent="0.4">
      <c r="A19" s="31"/>
      <c r="B19" s="1"/>
      <c r="C19" s="1"/>
      <c r="D19" s="1"/>
      <c r="E19" s="1"/>
      <c r="F19" s="1"/>
      <c r="G19" s="1"/>
      <c r="H19" s="1"/>
      <c r="I19" s="1"/>
      <c r="J19" s="25"/>
      <c r="K19" s="25"/>
      <c r="L19" s="25"/>
      <c r="M19" s="25"/>
      <c r="N19" s="25"/>
      <c r="O19" s="25"/>
      <c r="P19" s="25"/>
    </row>
    <row r="20" spans="1:16" ht="30" customHeight="1" thickBot="1" x14ac:dyDescent="0.4">
      <c r="A20" s="29" t="s">
        <v>17</v>
      </c>
      <c r="B20" s="16"/>
      <c r="C20" s="16"/>
      <c r="D20" s="16"/>
      <c r="E20" s="16"/>
      <c r="F20" s="16"/>
      <c r="G20" s="16"/>
      <c r="H20" s="17"/>
      <c r="I20" s="25"/>
      <c r="J20" s="25"/>
      <c r="K20" s="25"/>
      <c r="L20" s="25"/>
      <c r="M20" s="25"/>
      <c r="N20" s="25"/>
      <c r="O20" s="25"/>
      <c r="P20" s="25"/>
    </row>
    <row r="21" spans="1:16" ht="151.94999999999999" customHeight="1" outlineLevel="1" thickBot="1" x14ac:dyDescent="0.4">
      <c r="A21" s="157" t="s">
        <v>18</v>
      </c>
      <c r="B21" s="158"/>
      <c r="C21" s="158"/>
      <c r="D21" s="158"/>
      <c r="E21" s="158"/>
      <c r="F21" s="158"/>
      <c r="G21" s="158"/>
      <c r="H21" s="159"/>
      <c r="I21" s="25"/>
      <c r="J21" s="25"/>
      <c r="K21" s="25"/>
      <c r="L21" s="25"/>
      <c r="M21" s="25"/>
      <c r="N21" s="25"/>
      <c r="O21" s="25"/>
      <c r="P21" s="25"/>
    </row>
    <row r="22" spans="1:16" ht="30" customHeight="1" x14ac:dyDescent="0.35">
      <c r="A22" s="50" t="s">
        <v>4</v>
      </c>
      <c r="B22" s="51" t="s">
        <v>5</v>
      </c>
      <c r="C22" s="51" t="s">
        <v>16</v>
      </c>
      <c r="D22" s="51" t="s">
        <v>6</v>
      </c>
      <c r="E22" s="12" t="s">
        <v>7</v>
      </c>
      <c r="F22" s="52" t="s">
        <v>8</v>
      </c>
      <c r="G22" s="20"/>
      <c r="H22" s="13"/>
      <c r="I22" s="25"/>
      <c r="J22" s="25"/>
      <c r="K22" s="25"/>
      <c r="L22" s="25"/>
      <c r="M22" s="25"/>
      <c r="N22" s="25"/>
      <c r="O22" s="25"/>
      <c r="P22" s="25"/>
    </row>
    <row r="23" spans="1:16" ht="30" customHeight="1" thickBot="1" x14ac:dyDescent="0.4">
      <c r="A23" s="53">
        <f>IF(F23&lt;(C23-B23)/(D23-B23), 1, 0) * (B23 + SQRT(F23*(D23-B23)*(C23-B23))) + IF(F23&gt;= (C23-B23)/(D23-B23), 1, 0) * (D23 - SQRT((1-F23) * (D23 - B23) * (D23 - C23)))</f>
        <v>-1.962319020530777</v>
      </c>
      <c r="B23" s="42">
        <v>-3</v>
      </c>
      <c r="C23" s="42">
        <v>-2</v>
      </c>
      <c r="D23" s="42">
        <v>-1</v>
      </c>
      <c r="E23" s="43">
        <v>4</v>
      </c>
      <c r="F23" s="44">
        <f xml:space="preserve"> ((MOD((MOD(MOD(999999999999989,MOD($B$2*2499997+E23*1800451,7450589)*4658+7450581)*383,99991)*7440893+MOD(MOD(999999999999989,MOD($B$2*2246527+E23*2399993,7450987)*7580+7560584)*17669,7440893))*1343,4294967296))+0.5)/2^32</f>
        <v>0.53697105136234313</v>
      </c>
      <c r="G23" s="19"/>
      <c r="H23" s="14"/>
      <c r="I23" s="25"/>
      <c r="J23" s="25"/>
      <c r="K23" s="25"/>
      <c r="L23" s="25"/>
      <c r="M23" s="25"/>
      <c r="N23" s="25"/>
      <c r="O23" s="25"/>
      <c r="P23" s="25"/>
    </row>
    <row r="24" spans="1:16" ht="34.65" customHeight="1" thickBot="1" x14ac:dyDescent="0.4">
      <c r="A24" s="31"/>
      <c r="B24" s="1"/>
      <c r="C24" s="1"/>
      <c r="D24" s="1"/>
      <c r="E24" s="1"/>
      <c r="F24" s="1"/>
      <c r="G24" s="1"/>
      <c r="H24" s="1"/>
      <c r="I24" s="1"/>
      <c r="J24" s="25"/>
      <c r="K24" s="25"/>
      <c r="L24" s="25"/>
      <c r="M24" s="25"/>
      <c r="N24" s="25"/>
      <c r="O24" s="25"/>
      <c r="P24" s="25"/>
    </row>
    <row r="25" spans="1:16" ht="30" customHeight="1" thickBot="1" x14ac:dyDescent="0.4">
      <c r="A25" s="29" t="s">
        <v>19</v>
      </c>
      <c r="B25" s="16"/>
      <c r="C25" s="16"/>
      <c r="D25" s="16"/>
      <c r="E25" s="16"/>
      <c r="F25" s="16"/>
      <c r="G25" s="16"/>
      <c r="H25" s="17"/>
      <c r="I25" s="25"/>
      <c r="J25" s="25"/>
      <c r="K25" s="25"/>
      <c r="L25" s="25"/>
      <c r="M25" s="25"/>
      <c r="N25" s="25"/>
      <c r="O25" s="25"/>
      <c r="P25" s="25"/>
    </row>
    <row r="26" spans="1:16" ht="112.2" customHeight="1" outlineLevel="1" x14ac:dyDescent="0.35">
      <c r="A26" s="234" t="s">
        <v>82</v>
      </c>
      <c r="B26" s="160"/>
      <c r="C26" s="160"/>
      <c r="D26" s="160"/>
      <c r="E26" s="160"/>
      <c r="F26" s="160"/>
      <c r="G26" s="160"/>
      <c r="H26" s="161"/>
      <c r="I26" s="25"/>
      <c r="J26" s="25"/>
      <c r="K26" s="25"/>
      <c r="L26" s="25"/>
      <c r="M26" s="25"/>
      <c r="N26" s="25"/>
      <c r="O26" s="25"/>
      <c r="P26" s="25"/>
    </row>
    <row r="27" spans="1:16" ht="30" customHeight="1" x14ac:dyDescent="0.35">
      <c r="A27" s="39" t="s">
        <v>4</v>
      </c>
      <c r="B27" s="45"/>
      <c r="C27" s="35" t="s">
        <v>20</v>
      </c>
      <c r="D27" s="45"/>
      <c r="E27" s="32" t="s">
        <v>7</v>
      </c>
      <c r="F27" s="46" t="s">
        <v>8</v>
      </c>
      <c r="G27" s="5"/>
      <c r="H27" s="18"/>
      <c r="I27" s="25"/>
    </row>
    <row r="28" spans="1:16" ht="30" customHeight="1" thickBot="1" x14ac:dyDescent="0.4">
      <c r="A28" s="47">
        <f>IF(F28&lt;C28,1,0)</f>
        <v>1</v>
      </c>
      <c r="B28" s="43"/>
      <c r="C28" s="48">
        <v>0.3</v>
      </c>
      <c r="D28" s="43"/>
      <c r="E28" s="43">
        <v>5</v>
      </c>
      <c r="F28" s="49">
        <f xml:space="preserve"> ((MOD((MOD(MOD(999999999999989,MOD($B$2*2499997+E28*1800451,7450589)*4658+7450581)*383,99991)*7440893+MOD(MOD(999999999999989,MOD($B$2*2246527+E28*2399993,7450987)*7580+7560584)*17669,7440893))*1343,4294967296))+0.5)/2^32</f>
        <v>0.25112720124889165</v>
      </c>
      <c r="G28" s="19"/>
      <c r="H28" s="14"/>
      <c r="I28" s="25"/>
    </row>
    <row r="29" spans="1:16" ht="18.600000000000001" thickBot="1" x14ac:dyDescent="0.4">
      <c r="A29" s="25"/>
      <c r="B29" s="25"/>
      <c r="C29" s="25"/>
      <c r="D29" s="25"/>
      <c r="E29" s="25"/>
      <c r="F29" s="25"/>
      <c r="G29" s="25"/>
      <c r="H29" s="25"/>
      <c r="I29" s="25"/>
    </row>
    <row r="30" spans="1:16" ht="30" customHeight="1" thickBot="1" x14ac:dyDescent="0.4">
      <c r="A30" s="29" t="s">
        <v>21</v>
      </c>
      <c r="B30" s="16"/>
      <c r="C30" s="16"/>
      <c r="D30" s="16"/>
      <c r="E30" s="16"/>
      <c r="F30" s="16"/>
      <c r="G30" s="16"/>
      <c r="H30" s="22"/>
      <c r="I30" s="25"/>
    </row>
    <row r="31" spans="1:16" ht="120" customHeight="1" outlineLevel="1" thickBot="1" x14ac:dyDescent="0.4">
      <c r="A31" s="162" t="s">
        <v>22</v>
      </c>
      <c r="B31" s="163"/>
      <c r="C31" s="163"/>
      <c r="D31" s="163"/>
      <c r="E31" s="163"/>
      <c r="F31" s="163"/>
      <c r="G31" s="163"/>
      <c r="H31" s="164"/>
      <c r="I31" s="25"/>
    </row>
    <row r="32" spans="1:16" ht="30" customHeight="1" x14ac:dyDescent="0.35">
      <c r="A32" s="50" t="s">
        <v>4</v>
      </c>
      <c r="B32" s="51" t="s">
        <v>23</v>
      </c>
      <c r="C32" s="51"/>
      <c r="D32" s="51" t="s">
        <v>24</v>
      </c>
      <c r="E32" s="12" t="s">
        <v>7</v>
      </c>
      <c r="F32" s="52" t="s">
        <v>8</v>
      </c>
      <c r="G32" s="167"/>
      <c r="H32" s="168"/>
    </row>
    <row r="33" spans="1:14" ht="30" customHeight="1" thickBot="1" x14ac:dyDescent="0.4">
      <c r="A33" s="41">
        <f>_xlfn.NORM.INV(F33, (D33+B33)/2, (D33-B33)/3.29)</f>
        <v>1222.9993185403405</v>
      </c>
      <c r="B33" s="42">
        <v>1000</v>
      </c>
      <c r="C33" s="43"/>
      <c r="D33" s="42">
        <v>2000</v>
      </c>
      <c r="E33" s="43">
        <v>6</v>
      </c>
      <c r="F33" s="44">
        <f>((MOD((MOD(MOD(999999999999989,MOD($B$2*2499997+E33*1800451,7450589)*4658+7450581)*383,99991)*7440893+MOD(MOD(999999999999989,MOD($B$2*2246527+E33*2399993,7450987)*7580+7560584)*17669,7440893))*1343,4294967296))+0.5)/2^32</f>
        <v>0.18106017156969756</v>
      </c>
      <c r="G33" s="169"/>
      <c r="H33" s="170"/>
    </row>
    <row r="34" spans="1:14" ht="15" thickBot="1" x14ac:dyDescent="0.4"/>
    <row r="35" spans="1:14" ht="30" customHeight="1" thickTop="1" thickBot="1" x14ac:dyDescent="0.4">
      <c r="A35" s="10" t="s">
        <v>25</v>
      </c>
      <c r="B35" s="11"/>
      <c r="C35" s="11"/>
      <c r="D35" s="11"/>
      <c r="E35" s="11"/>
      <c r="F35" s="11"/>
      <c r="G35" s="11"/>
      <c r="H35" s="33"/>
    </row>
    <row r="36" spans="1:14" ht="116.4" customHeight="1" outlineLevel="1" x14ac:dyDescent="0.35">
      <c r="A36" s="151" t="s">
        <v>26</v>
      </c>
      <c r="B36" s="152"/>
      <c r="C36" s="152"/>
      <c r="D36" s="152"/>
      <c r="E36" s="152"/>
      <c r="F36" s="152"/>
      <c r="G36" s="152"/>
      <c r="H36" s="153"/>
    </row>
    <row r="37" spans="1:14" ht="30" customHeight="1" x14ac:dyDescent="0.35">
      <c r="A37" s="34" t="s">
        <v>4</v>
      </c>
      <c r="B37" s="35" t="s">
        <v>23</v>
      </c>
      <c r="C37" s="35"/>
      <c r="D37" s="35" t="s">
        <v>24</v>
      </c>
      <c r="E37" s="9" t="s">
        <v>7</v>
      </c>
      <c r="F37" s="35" t="s">
        <v>8</v>
      </c>
      <c r="G37" s="7"/>
      <c r="H37" s="2"/>
    </row>
    <row r="38" spans="1:14" ht="30" customHeight="1" thickBot="1" x14ac:dyDescent="0.4">
      <c r="A38" s="37">
        <f>_xlfn.LOGNORM.INV(F38, (LN(D38)+LN(B38))/2, (LN(D38)-LN(B38))/3.29)</f>
        <v>1144.0571401938287</v>
      </c>
      <c r="B38" s="38">
        <v>1000</v>
      </c>
      <c r="C38" s="36"/>
      <c r="D38" s="38">
        <v>2000</v>
      </c>
      <c r="E38" s="36">
        <v>7</v>
      </c>
      <c r="F38" s="36">
        <f>((MOD((MOD(MOD(999999999999989,MOD($B$2*2499997+E38*1800451,7450589)*4658+7450581)*383,99991)*7440893+MOD(MOD(999999999999989,MOD($B$2*2246527+E38*2399993,7450987)*7580+7560584)*17669,7440893))*1343,4294967296))+0.5)/2^32</f>
        <v>0.15715571132022887</v>
      </c>
      <c r="G38" s="8"/>
      <c r="H38" s="4"/>
    </row>
    <row r="39" spans="1:14" ht="15" thickTop="1" x14ac:dyDescent="0.35"/>
    <row r="40" spans="1:14" ht="15" thickBot="1" x14ac:dyDescent="0.4"/>
    <row r="41" spans="1:14" ht="30" customHeight="1" thickTop="1" thickBot="1" x14ac:dyDescent="0.4">
      <c r="A41" s="10" t="s">
        <v>27</v>
      </c>
      <c r="B41" s="11"/>
      <c r="C41" s="11"/>
      <c r="D41" s="11"/>
      <c r="E41" s="11"/>
      <c r="F41" s="11"/>
      <c r="G41" s="11"/>
      <c r="H41" s="11"/>
      <c r="I41" s="11"/>
      <c r="J41" s="33"/>
    </row>
    <row r="42" spans="1:14" ht="105" customHeight="1" outlineLevel="1" thickBot="1" x14ac:dyDescent="0.4">
      <c r="A42" s="235" t="s">
        <v>28</v>
      </c>
      <c r="B42" s="236"/>
      <c r="C42" s="236"/>
      <c r="D42" s="236"/>
      <c r="E42" s="236"/>
      <c r="F42" s="236"/>
      <c r="G42" s="236"/>
      <c r="H42" s="236"/>
      <c r="I42" s="187"/>
      <c r="J42" s="188"/>
    </row>
    <row r="43" spans="1:14" ht="30" customHeight="1" thickBot="1" x14ac:dyDescent="0.4">
      <c r="A43" s="242" t="s">
        <v>4</v>
      </c>
      <c r="B43" s="243" t="s">
        <v>11</v>
      </c>
      <c r="C43" s="243" t="s">
        <v>29</v>
      </c>
      <c r="D43" s="244" t="s">
        <v>12</v>
      </c>
      <c r="E43" s="244" t="s">
        <v>13</v>
      </c>
      <c r="F43" s="244" t="s">
        <v>30</v>
      </c>
      <c r="G43" s="244" t="s">
        <v>7</v>
      </c>
      <c r="H43" s="245" t="s">
        <v>8</v>
      </c>
      <c r="I43" s="1"/>
      <c r="J43" s="2"/>
    </row>
    <row r="44" spans="1:14" ht="30" customHeight="1" thickBot="1" x14ac:dyDescent="0.4">
      <c r="A44" s="237">
        <f>C44/(H44^B44)</f>
        <v>1.4406022343829306</v>
      </c>
      <c r="B44" s="238">
        <v>0.5</v>
      </c>
      <c r="C44" s="238">
        <v>0.5</v>
      </c>
      <c r="D44" s="239">
        <f>C44/((1-0.05)^B44)</f>
        <v>0.5129891760425771</v>
      </c>
      <c r="E44" s="239">
        <f>C44/((1-0.95)^B44)</f>
        <v>2.2360679774997885</v>
      </c>
      <c r="F44" s="240">
        <f>C44/((1-0.9999)^B44)</f>
        <v>50.000000000002757</v>
      </c>
      <c r="G44" s="241">
        <v>8</v>
      </c>
      <c r="H44" s="241">
        <f>((MOD((MOD(MOD(999999999999989,MOD($B$2*2499997+G44*1800451,7450589)*4658+7450581)*383,99991)*7440893+MOD(MOD(999999999999989,MOD($B$2*2246527+G44*2399993,7450987)*7580+7560584)*17669,7440893))*1343,4294967296))+0.5)/2^32</f>
        <v>0.12046249129343778</v>
      </c>
      <c r="I44" s="3"/>
      <c r="J44" s="4"/>
      <c r="N44" s="148"/>
    </row>
    <row r="45" spans="1:14" ht="15.6" thickTop="1" thickBot="1" x14ac:dyDescent="0.4">
      <c r="N45" s="148"/>
    </row>
    <row r="46" spans="1:14" ht="30" customHeight="1" thickTop="1" thickBot="1" x14ac:dyDescent="0.4">
      <c r="A46" s="10" t="s">
        <v>31</v>
      </c>
      <c r="B46" s="11"/>
      <c r="C46" s="11"/>
      <c r="D46" s="11"/>
      <c r="E46" s="11"/>
      <c r="F46" s="11"/>
      <c r="G46" s="11"/>
      <c r="H46" s="11"/>
      <c r="I46" s="11"/>
      <c r="J46" s="11"/>
      <c r="K46" s="33"/>
    </row>
    <row r="47" spans="1:14" ht="112.2" customHeight="1" outlineLevel="1" x14ac:dyDescent="0.35">
      <c r="A47" s="186" t="s">
        <v>32</v>
      </c>
      <c r="B47" s="187"/>
      <c r="C47" s="187"/>
      <c r="D47" s="187"/>
      <c r="E47" s="187"/>
      <c r="F47" s="187"/>
      <c r="G47" s="187"/>
      <c r="H47" s="187"/>
      <c r="I47" s="187"/>
      <c r="J47" s="187"/>
      <c r="K47" s="188"/>
    </row>
    <row r="48" spans="1:14" ht="30" customHeight="1" x14ac:dyDescent="0.35">
      <c r="A48" s="34" t="s">
        <v>4</v>
      </c>
      <c r="B48" s="35" t="s">
        <v>11</v>
      </c>
      <c r="C48" s="35" t="s">
        <v>29</v>
      </c>
      <c r="D48" s="9" t="s">
        <v>33</v>
      </c>
      <c r="E48" s="9" t="s">
        <v>12</v>
      </c>
      <c r="F48" s="9" t="s">
        <v>13</v>
      </c>
      <c r="G48" s="9" t="s">
        <v>34</v>
      </c>
      <c r="H48" s="9" t="s">
        <v>7</v>
      </c>
      <c r="I48" s="35" t="s">
        <v>8</v>
      </c>
      <c r="J48" s="1"/>
      <c r="K48" s="2"/>
    </row>
    <row r="49" spans="1:11" ht="30" customHeight="1" thickBot="1" x14ac:dyDescent="0.4">
      <c r="A49" s="55">
        <f>C49/((I49*D49+1-D49)^B49)</f>
        <v>5.3393796238562965</v>
      </c>
      <c r="B49" s="38">
        <v>0.5</v>
      </c>
      <c r="C49" s="38">
        <v>4</v>
      </c>
      <c r="D49" s="38">
        <v>0.95</v>
      </c>
      <c r="E49" s="54">
        <f>C49/(((1-0.05)*D49+1-D49)^B49)</f>
        <v>4.0985241566284802</v>
      </c>
      <c r="F49" s="54">
        <f>C49/(((1-0.95)*D49+1-D49)^B49)</f>
        <v>12.810252304406962</v>
      </c>
      <c r="G49" s="54">
        <f>C49/((1-D49)^B49)</f>
        <v>17.888543819998308</v>
      </c>
      <c r="H49" s="36">
        <v>9</v>
      </c>
      <c r="I49" s="36">
        <f>((MOD((MOD(MOD(999999999999989,MOD($B$2*2499997+H49*1800451,7450589)*4658+7450581)*383,99991)*7440893+MOD(MOD(999999999999989,MOD($B$2*2246527+H49*2399993,7450987)*7580+7560584)*17669,7440893))*1343,4294967296))+0.5)/2^32</f>
        <v>0.53813344857189804</v>
      </c>
      <c r="J49" s="3"/>
      <c r="K49" s="4"/>
    </row>
    <row r="50" spans="1:11" ht="15.6" thickTop="1" thickBot="1" x14ac:dyDescent="0.4"/>
    <row r="51" spans="1:11" ht="30" customHeight="1" thickTop="1" thickBot="1" x14ac:dyDescent="0.4">
      <c r="A51" s="10" t="s">
        <v>35</v>
      </c>
      <c r="B51" s="11"/>
      <c r="C51" s="11"/>
      <c r="D51" s="11"/>
      <c r="E51" s="11"/>
      <c r="F51" s="11"/>
      <c r="G51" s="11"/>
      <c r="H51" s="233"/>
    </row>
    <row r="52" spans="1:11" ht="123.6" customHeight="1" outlineLevel="1" x14ac:dyDescent="0.35">
      <c r="A52" s="151" t="s">
        <v>81</v>
      </c>
      <c r="B52" s="152"/>
      <c r="C52" s="152"/>
      <c r="D52" s="152"/>
      <c r="E52" s="152"/>
      <c r="F52" s="152"/>
      <c r="G52" s="152"/>
      <c r="H52" s="153"/>
    </row>
    <row r="53" spans="1:11" s="60" customFormat="1" ht="30" customHeight="1" x14ac:dyDescent="0.35">
      <c r="A53" s="34" t="s">
        <v>4</v>
      </c>
      <c r="B53" s="35" t="s">
        <v>36</v>
      </c>
      <c r="C53" s="35" t="s">
        <v>37</v>
      </c>
      <c r="D53" s="35" t="s">
        <v>38</v>
      </c>
      <c r="E53" s="9" t="s">
        <v>7</v>
      </c>
      <c r="F53" s="35" t="s">
        <v>8</v>
      </c>
      <c r="G53" s="58"/>
      <c r="H53" s="59"/>
    </row>
    <row r="54" spans="1:11" s="60" customFormat="1" ht="30" customHeight="1" thickBot="1" x14ac:dyDescent="0.4">
      <c r="A54" s="37">
        <f>C54+((D54-C54)-((0.45*LN(0.95/(1-0.95)))*(((D54-C54)+(B54-C54))/((0.45*LN(0.95/(1-0.95)))+(-0.45*LN(0.05/(1-0.05)))))))/(LN(0.95/(1-0.95)))*(LN(F54/(1-F54)))+((D54-C54)+(B54-C54))/((0.45*LN(0.95/(1-0.95)))+(-0.45*LN(0.05/(1-0.05))))*(F54-0.5)*(LN(F54/(1-F54)))</f>
        <v>9.9460415894322338</v>
      </c>
      <c r="B54" s="38">
        <v>5</v>
      </c>
      <c r="C54" s="38">
        <v>50</v>
      </c>
      <c r="D54" s="38">
        <v>300</v>
      </c>
      <c r="E54" s="36">
        <v>10</v>
      </c>
      <c r="F54" s="36">
        <f>((MOD((MOD(MOD(999999999999989,MOD($B$3*2499997+E54*1800451,7450589)*4658+7450581)*383,99991)*7440893+MOD(MOD(999999999999989,MOD($B$3*2246527+E54*2399993,7450987)*7580+7560584)*17669,7440893))*1343,4294967296))+0.5)/2^32</f>
        <v>0.14727873157244176</v>
      </c>
      <c r="G54" s="61"/>
      <c r="H54" s="62"/>
    </row>
    <row r="55" spans="1:11" ht="15.6" thickTop="1" thickBot="1" x14ac:dyDescent="0.4"/>
    <row r="56" spans="1:11" ht="30" customHeight="1" thickBot="1" x14ac:dyDescent="0.4">
      <c r="A56" s="21" t="s">
        <v>39</v>
      </c>
      <c r="B56" s="16"/>
      <c r="C56" s="16"/>
      <c r="D56" s="16"/>
      <c r="E56" s="16"/>
      <c r="F56" s="16"/>
      <c r="G56" s="16"/>
      <c r="H56" s="22"/>
    </row>
    <row r="57" spans="1:11" ht="142.94999999999999" customHeight="1" outlineLevel="1" thickBot="1" x14ac:dyDescent="0.4">
      <c r="A57" s="183" t="s">
        <v>80</v>
      </c>
      <c r="B57" s="184"/>
      <c r="C57" s="184"/>
      <c r="D57" s="184"/>
      <c r="E57" s="184"/>
      <c r="F57" s="184"/>
      <c r="G57" s="184"/>
      <c r="H57" s="185"/>
    </row>
    <row r="58" spans="1:11" ht="30" customHeight="1" x14ac:dyDescent="0.35">
      <c r="A58" s="50" t="s">
        <v>4</v>
      </c>
      <c r="B58" s="51"/>
      <c r="C58" s="51" t="s">
        <v>20</v>
      </c>
      <c r="D58" s="51"/>
      <c r="E58" s="12" t="s">
        <v>7</v>
      </c>
      <c r="F58" s="51" t="s">
        <v>8</v>
      </c>
      <c r="G58" s="231"/>
      <c r="H58" s="13"/>
    </row>
    <row r="59" spans="1:11" ht="30" customHeight="1" thickBot="1" x14ac:dyDescent="0.4">
      <c r="A59" s="41">
        <f>_xlfn.BINOM.INV(1000000, -LN(1-C59)/1000000, F59)</f>
        <v>1</v>
      </c>
      <c r="B59" s="43"/>
      <c r="C59" s="48">
        <v>0.4</v>
      </c>
      <c r="D59" s="43"/>
      <c r="E59" s="43">
        <v>11</v>
      </c>
      <c r="F59" s="43">
        <f>((MOD((MOD(MOD(999999999999989,MOD($B$2*2499997+E59*1800451,7450589)*4658+7450581)*383,99991)*7440893+MOD(MOD(999999999999989,MOD($B$2*2246527+E59*2399993,7450987)*7580+7560584)*17669,7440893))*1343,4294967296))+0.5)/2^32</f>
        <v>0.79822303901892155</v>
      </c>
      <c r="G59" s="232"/>
      <c r="H59" s="14"/>
    </row>
    <row r="60" spans="1:11" ht="15" thickBot="1" x14ac:dyDescent="0.4"/>
    <row r="61" spans="1:11" ht="26.4" thickBot="1" x14ac:dyDescent="0.55000000000000004">
      <c r="A61" s="177" t="s">
        <v>40</v>
      </c>
      <c r="B61" s="178"/>
      <c r="C61" s="178"/>
      <c r="D61" s="178"/>
      <c r="E61" s="178"/>
      <c r="F61" s="178"/>
      <c r="G61" s="179"/>
      <c r="H61"/>
    </row>
    <row r="62" spans="1:11" ht="192" customHeight="1" outlineLevel="1" thickBot="1" x14ac:dyDescent="0.4">
      <c r="A62" s="180" t="s">
        <v>83</v>
      </c>
      <c r="B62" s="181"/>
      <c r="C62" s="181"/>
      <c r="D62" s="181"/>
      <c r="E62" s="181"/>
      <c r="F62" s="181"/>
      <c r="G62" s="182"/>
      <c r="H62"/>
    </row>
    <row r="63" spans="1:11" s="60" customFormat="1" ht="30" customHeight="1" x14ac:dyDescent="0.35">
      <c r="A63" s="50" t="s">
        <v>4</v>
      </c>
      <c r="B63" s="51" t="s">
        <v>11</v>
      </c>
      <c r="C63" s="51" t="s">
        <v>9</v>
      </c>
      <c r="D63" s="12" t="s">
        <v>7</v>
      </c>
      <c r="E63" s="52" t="s">
        <v>8</v>
      </c>
      <c r="F63" s="171"/>
      <c r="G63" s="172"/>
      <c r="H63"/>
    </row>
    <row r="64" spans="1:11" s="60" customFormat="1" ht="30" customHeight="1" thickBot="1" x14ac:dyDescent="0.4">
      <c r="A64" s="41">
        <f>_xlfn.BINOM.INV(10^9, _xlfn.GAMMA.INV(E64,B64,1/C64)/10^9,E64)</f>
        <v>5</v>
      </c>
      <c r="B64" s="42">
        <v>3.81</v>
      </c>
      <c r="C64" s="42">
        <v>0.8</v>
      </c>
      <c r="D64" s="43">
        <v>12</v>
      </c>
      <c r="E64" s="44">
        <f>((MOD((MOD(MOD(999999999999989,MOD($B$3*2499997+D64*1800451,7450589)*4658+7450581)*383,99991)*7440893+MOD(MOD(999999999999989,MOD($B$3*2246527+D64*2399993,7450987)*7580+7560584)*17669,7440893))*1343,4294967296))+0.5)/2^32</f>
        <v>0.53491584619041532</v>
      </c>
      <c r="F64" s="173"/>
      <c r="G64" s="174"/>
    </row>
    <row r="65" spans="8:8" ht="18" x14ac:dyDescent="0.35">
      <c r="H65"/>
    </row>
  </sheetData>
  <mergeCells count="20">
    <mergeCell ref="F63:G64"/>
    <mergeCell ref="A1:H1"/>
    <mergeCell ref="A61:G61"/>
    <mergeCell ref="A62:G62"/>
    <mergeCell ref="A57:H57"/>
    <mergeCell ref="A16:H16"/>
    <mergeCell ref="A47:K47"/>
    <mergeCell ref="A52:H52"/>
    <mergeCell ref="A42:J42"/>
    <mergeCell ref="N44:N45"/>
    <mergeCell ref="C3:H3"/>
    <mergeCell ref="A36:H36"/>
    <mergeCell ref="A6:H6"/>
    <mergeCell ref="A21:H21"/>
    <mergeCell ref="K12:K13"/>
    <mergeCell ref="A26:H26"/>
    <mergeCell ref="A31:H31"/>
    <mergeCell ref="A3:B3"/>
    <mergeCell ref="G32:H33"/>
    <mergeCell ref="A11:I11"/>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Scroll Bar 1">
              <controlPr defaultSize="0" autoPict="0">
                <anchor moveWithCells="1">
                  <from>
                    <xdr:col>2</xdr:col>
                    <xdr:colOff>7620</xdr:colOff>
                    <xdr:row>1</xdr:row>
                    <xdr:rowOff>7620</xdr:rowOff>
                  </from>
                  <to>
                    <xdr:col>3</xdr:col>
                    <xdr:colOff>1516380</xdr:colOff>
                    <xdr:row>1</xdr:row>
                    <xdr:rowOff>289560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2854D-118B-42C4-BB7A-26CCB7590D30}">
  <sheetPr>
    <tabColor theme="4"/>
  </sheetPr>
  <dimension ref="A1:T20038"/>
  <sheetViews>
    <sheetView showGridLines="0" zoomScaleNormal="100" workbookViewId="0">
      <selection sqref="A1:K1"/>
    </sheetView>
  </sheetViews>
  <sheetFormatPr defaultColWidth="7.5" defaultRowHeight="18" x14ac:dyDescent="0.35"/>
  <cols>
    <col min="1" max="9" width="13.33203125" style="66" customWidth="1"/>
    <col min="10" max="11" width="13.33203125" style="63" customWidth="1"/>
    <col min="12" max="17" width="7.5" style="66" customWidth="1"/>
    <col min="18" max="16384" width="7.5" style="66"/>
  </cols>
  <sheetData>
    <row r="1" spans="1:20" ht="42" customHeight="1" thickBot="1" x14ac:dyDescent="0.35">
      <c r="A1" s="191" t="s">
        <v>41</v>
      </c>
      <c r="B1" s="192"/>
      <c r="C1" s="192"/>
      <c r="D1" s="192"/>
      <c r="E1" s="192"/>
      <c r="F1" s="192"/>
      <c r="G1" s="192"/>
      <c r="H1" s="192"/>
      <c r="I1" s="192"/>
      <c r="J1" s="192"/>
      <c r="K1" s="192"/>
    </row>
    <row r="2" spans="1:20" ht="30" customHeight="1" x14ac:dyDescent="0.3">
      <c r="A2" s="223"/>
      <c r="B2" s="224"/>
      <c r="C2" s="225" t="s">
        <v>76</v>
      </c>
      <c r="D2" s="225"/>
      <c r="E2" s="225"/>
      <c r="F2" s="225"/>
      <c r="G2" s="225"/>
      <c r="H2" s="225"/>
      <c r="I2" s="225"/>
      <c r="J2" s="225"/>
      <c r="K2" s="226"/>
    </row>
    <row r="3" spans="1:20" ht="36" customHeight="1" thickBot="1" x14ac:dyDescent="0.35">
      <c r="A3" s="227"/>
      <c r="B3" s="65"/>
      <c r="C3" s="189"/>
      <c r="D3" s="189"/>
      <c r="E3" s="189"/>
      <c r="F3" s="189"/>
      <c r="G3" s="189"/>
      <c r="H3" s="189"/>
      <c r="I3" s="189"/>
      <c r="J3" s="189"/>
      <c r="K3" s="190"/>
    </row>
    <row r="4" spans="1:20" s="63" customFormat="1" ht="24" customHeight="1" thickBot="1" x14ac:dyDescent="0.4">
      <c r="A4" s="222" t="s">
        <v>1</v>
      </c>
      <c r="B4" s="230">
        <v>686</v>
      </c>
      <c r="C4" s="228"/>
      <c r="D4" s="229"/>
      <c r="E4" s="221"/>
      <c r="F4" s="64"/>
      <c r="G4" s="64"/>
      <c r="H4" s="64"/>
      <c r="I4" s="64"/>
      <c r="J4" s="64"/>
      <c r="L4" s="66"/>
      <c r="M4" s="66"/>
      <c r="N4" s="66"/>
      <c r="O4" s="66"/>
      <c r="P4" s="66"/>
      <c r="Q4" s="66"/>
      <c r="R4" s="66"/>
      <c r="S4" s="66"/>
      <c r="T4" s="66"/>
    </row>
    <row r="5" spans="1:20" s="63" customFormat="1" ht="18.600000000000001" thickBot="1" x14ac:dyDescent="0.4">
      <c r="A5" s="64"/>
      <c r="B5" s="64"/>
      <c r="C5" s="64"/>
      <c r="D5" s="64"/>
      <c r="E5" s="64"/>
      <c r="F5" s="64"/>
      <c r="G5" s="64"/>
      <c r="H5" s="64"/>
      <c r="I5" s="64"/>
      <c r="J5" s="64"/>
      <c r="L5" s="66"/>
      <c r="M5" s="66"/>
      <c r="N5" s="66"/>
      <c r="O5" s="66"/>
      <c r="P5" s="66"/>
      <c r="Q5" s="66"/>
      <c r="R5" s="66"/>
      <c r="S5" s="66"/>
      <c r="T5" s="66"/>
    </row>
    <row r="6" spans="1:20" s="80" customFormat="1" ht="30" customHeight="1" x14ac:dyDescent="0.45">
      <c r="A6" s="218" t="s">
        <v>42</v>
      </c>
      <c r="B6" s="219"/>
      <c r="C6" s="219"/>
      <c r="D6" s="219"/>
      <c r="E6" s="220"/>
      <c r="F6" s="79"/>
      <c r="G6" s="79"/>
      <c r="H6" s="79"/>
    </row>
    <row r="7" spans="1:20" s="63" customFormat="1" ht="36" customHeight="1" thickBot="1" x14ac:dyDescent="0.4">
      <c r="A7" s="108" t="s">
        <v>77</v>
      </c>
      <c r="B7" s="109" t="s">
        <v>38</v>
      </c>
      <c r="C7" s="109" t="s">
        <v>43</v>
      </c>
      <c r="D7" s="109" t="s">
        <v>44</v>
      </c>
      <c r="E7" s="110" t="s">
        <v>45</v>
      </c>
      <c r="F7" s="66"/>
      <c r="G7" s="64"/>
      <c r="H7" s="64"/>
      <c r="L7" s="66"/>
      <c r="M7" s="66"/>
      <c r="N7" s="66"/>
      <c r="O7" s="66"/>
      <c r="P7" s="66"/>
      <c r="Q7" s="66"/>
      <c r="R7" s="66"/>
      <c r="S7" s="66"/>
      <c r="T7" s="66"/>
    </row>
    <row r="8" spans="1:20" s="63" customFormat="1" ht="30" customHeight="1" thickBot="1" x14ac:dyDescent="0.4">
      <c r="A8" s="104">
        <v>1</v>
      </c>
      <c r="B8" s="105">
        <v>6</v>
      </c>
      <c r="C8" s="106">
        <v>2</v>
      </c>
      <c r="D8" s="106">
        <v>3</v>
      </c>
      <c r="E8" s="107">
        <f>_xlfn.BINOM.INV(10^9,E35/10^9*A35,G35)</f>
        <v>1</v>
      </c>
      <c r="F8" s="66"/>
      <c r="G8" s="64"/>
      <c r="H8" s="195" t="s">
        <v>46</v>
      </c>
      <c r="I8" s="196"/>
      <c r="J8" s="196"/>
      <c r="K8" s="197"/>
      <c r="L8" s="66"/>
      <c r="M8" s="66"/>
      <c r="N8" s="66"/>
      <c r="O8" s="66"/>
      <c r="P8" s="66"/>
      <c r="Q8" s="66"/>
      <c r="R8" s="66"/>
      <c r="S8" s="66"/>
      <c r="T8" s="66"/>
    </row>
    <row r="9" spans="1:20" ht="24" customHeight="1" thickBot="1" x14ac:dyDescent="0.35">
      <c r="H9" s="92"/>
      <c r="I9" s="99"/>
      <c r="J9" s="216" t="s">
        <v>20</v>
      </c>
      <c r="K9" s="217"/>
    </row>
    <row r="10" spans="1:20" s="63" customFormat="1" ht="30" customHeight="1" thickBot="1" x14ac:dyDescent="0.4">
      <c r="A10" s="64"/>
      <c r="B10" s="207"/>
      <c r="C10" s="208"/>
      <c r="D10" s="208"/>
      <c r="E10" s="208"/>
      <c r="F10" s="209"/>
      <c r="G10" s="64"/>
      <c r="H10" s="95" t="s">
        <v>47</v>
      </c>
      <c r="I10" s="100" t="s">
        <v>48</v>
      </c>
      <c r="J10" s="100" t="s">
        <v>49</v>
      </c>
      <c r="K10" s="101" t="s">
        <v>50</v>
      </c>
      <c r="M10" s="66"/>
      <c r="N10" s="66"/>
      <c r="O10" s="66"/>
      <c r="P10" s="66"/>
      <c r="Q10" s="66"/>
      <c r="R10" s="66"/>
      <c r="S10" s="66"/>
      <c r="T10" s="66"/>
    </row>
    <row r="11" spans="1:20" s="63" customFormat="1" ht="24" customHeight="1" x14ac:dyDescent="0.35">
      <c r="A11" s="64"/>
      <c r="B11" s="210"/>
      <c r="C11" s="211"/>
      <c r="D11" s="211"/>
      <c r="E11" s="211"/>
      <c r="F11" s="212"/>
      <c r="G11" s="64"/>
      <c r="H11" s="94" t="str">
        <f t="shared" ref="H11:H21" si="0">"["&amp;I11&amp;","&amp;I12&amp;")"</f>
        <v>[0,1)</v>
      </c>
      <c r="I11" s="96">
        <v>0</v>
      </c>
      <c r="J11" s="129">
        <f t="shared" ref="J11:J21" si="1">COUNTIFS($E$40:$E$1039,"&gt;="&amp;I11,$E$40:$E$1039,"&lt;"&amp;I12)/COUNT($E$40:$E$1039)</f>
        <v>0.17199999999999999</v>
      </c>
      <c r="K11" s="130">
        <f t="shared" ref="K11:K21" si="2">COUNTIFS($F$40:$F$1039,"&gt;="&amp;I11,$F$40:$F$1039,"&lt;"&amp;I12)/COUNT($F$40:$F$1039)</f>
        <v>0.13400000000000001</v>
      </c>
      <c r="M11" s="66"/>
      <c r="N11" s="66"/>
      <c r="O11" s="66"/>
      <c r="P11" s="66"/>
      <c r="Q11" s="66"/>
      <c r="R11" s="66"/>
      <c r="S11" s="66"/>
      <c r="T11" s="66"/>
    </row>
    <row r="12" spans="1:20" s="63" customFormat="1" ht="24" customHeight="1" x14ac:dyDescent="0.35">
      <c r="A12" s="64"/>
      <c r="B12" s="210"/>
      <c r="C12" s="211"/>
      <c r="D12" s="211"/>
      <c r="E12" s="211"/>
      <c r="F12" s="212"/>
      <c r="G12" s="64"/>
      <c r="H12" s="86" t="str">
        <f t="shared" si="0"/>
        <v>[1,2)</v>
      </c>
      <c r="I12" s="97">
        <f t="shared" ref="I12:I22" si="3">_xlfn.LET(_xlpm.step,ROUND(MAX((MAX($E$40:$F$10039)-MIN($E$40:$F$10039))/10,1),0),I11+_xlpm.step)</f>
        <v>1</v>
      </c>
      <c r="J12" s="131">
        <f t="shared" si="1"/>
        <v>0.26</v>
      </c>
      <c r="K12" s="132">
        <f t="shared" si="2"/>
        <v>0.254</v>
      </c>
      <c r="M12" s="66"/>
      <c r="N12" s="66"/>
      <c r="O12" s="66"/>
      <c r="P12" s="66"/>
      <c r="Q12" s="66"/>
      <c r="R12" s="66"/>
      <c r="S12" s="66"/>
      <c r="T12" s="66"/>
    </row>
    <row r="13" spans="1:20" s="63" customFormat="1" ht="24" customHeight="1" x14ac:dyDescent="0.35">
      <c r="A13" s="64"/>
      <c r="B13" s="210"/>
      <c r="C13" s="211"/>
      <c r="D13" s="211"/>
      <c r="E13" s="211"/>
      <c r="F13" s="212"/>
      <c r="G13" s="64"/>
      <c r="H13" s="86" t="str">
        <f t="shared" si="0"/>
        <v>[2,3)</v>
      </c>
      <c r="I13" s="97">
        <f t="shared" si="3"/>
        <v>2</v>
      </c>
      <c r="J13" s="131">
        <f t="shared" si="1"/>
        <v>0.252</v>
      </c>
      <c r="K13" s="132">
        <f t="shared" si="2"/>
        <v>0.27200000000000002</v>
      </c>
      <c r="M13" s="66"/>
      <c r="N13" s="66"/>
      <c r="O13" s="66"/>
      <c r="P13" s="66"/>
      <c r="Q13" s="66"/>
      <c r="R13" s="66"/>
      <c r="S13" s="66"/>
      <c r="T13" s="66"/>
    </row>
    <row r="14" spans="1:20" s="63" customFormat="1" ht="24" customHeight="1" x14ac:dyDescent="0.35">
      <c r="A14" s="64"/>
      <c r="B14" s="210"/>
      <c r="C14" s="211"/>
      <c r="D14" s="211"/>
      <c r="E14" s="211"/>
      <c r="F14" s="212"/>
      <c r="G14" s="64"/>
      <c r="H14" s="86" t="str">
        <f t="shared" si="0"/>
        <v>[3,4)</v>
      </c>
      <c r="I14" s="97">
        <f t="shared" si="3"/>
        <v>3</v>
      </c>
      <c r="J14" s="131">
        <f t="shared" si="1"/>
        <v>0.16300000000000001</v>
      </c>
      <c r="K14" s="132">
        <f t="shared" si="2"/>
        <v>0.19</v>
      </c>
      <c r="M14" s="66"/>
      <c r="N14" s="66"/>
      <c r="O14" s="66"/>
      <c r="P14" s="66"/>
      <c r="Q14" s="66"/>
      <c r="R14" s="66"/>
      <c r="S14" s="66"/>
      <c r="T14" s="66"/>
    </row>
    <row r="15" spans="1:20" s="63" customFormat="1" ht="24" customHeight="1" x14ac:dyDescent="0.35">
      <c r="A15" s="64"/>
      <c r="B15" s="210"/>
      <c r="C15" s="211"/>
      <c r="D15" s="211"/>
      <c r="E15" s="211"/>
      <c r="F15" s="212"/>
      <c r="G15" s="64"/>
      <c r="H15" s="86" t="str">
        <f t="shared" si="0"/>
        <v>[4,5)</v>
      </c>
      <c r="I15" s="97">
        <f t="shared" si="3"/>
        <v>4</v>
      </c>
      <c r="J15" s="131">
        <f t="shared" si="1"/>
        <v>6.6000000000000003E-2</v>
      </c>
      <c r="K15" s="132">
        <f t="shared" si="2"/>
        <v>8.2000000000000003E-2</v>
      </c>
      <c r="M15" s="66"/>
      <c r="N15" s="66"/>
      <c r="O15" s="66"/>
      <c r="P15" s="66"/>
    </row>
    <row r="16" spans="1:20" s="63" customFormat="1" ht="24" customHeight="1" x14ac:dyDescent="0.35">
      <c r="A16" s="64"/>
      <c r="B16" s="210"/>
      <c r="C16" s="211"/>
      <c r="D16" s="211"/>
      <c r="E16" s="211"/>
      <c r="F16" s="212"/>
      <c r="G16" s="64"/>
      <c r="H16" s="86" t="str">
        <f t="shared" si="0"/>
        <v>[5,6)</v>
      </c>
      <c r="I16" s="97">
        <f t="shared" si="3"/>
        <v>5</v>
      </c>
      <c r="J16" s="131">
        <f t="shared" si="1"/>
        <v>4.2000000000000003E-2</v>
      </c>
      <c r="K16" s="132">
        <f t="shared" si="2"/>
        <v>4.7E-2</v>
      </c>
      <c r="M16" s="66"/>
      <c r="N16" s="66"/>
      <c r="O16" s="66"/>
      <c r="P16" s="66"/>
    </row>
    <row r="17" spans="1:16" s="63" customFormat="1" ht="24" customHeight="1" x14ac:dyDescent="0.35">
      <c r="A17" s="64"/>
      <c r="B17" s="210"/>
      <c r="C17" s="211"/>
      <c r="D17" s="211"/>
      <c r="E17" s="211"/>
      <c r="F17" s="212"/>
      <c r="G17" s="64"/>
      <c r="H17" s="86" t="str">
        <f t="shared" si="0"/>
        <v>[6,7)</v>
      </c>
      <c r="I17" s="97">
        <f t="shared" si="3"/>
        <v>6</v>
      </c>
      <c r="J17" s="131">
        <f t="shared" si="1"/>
        <v>2.4E-2</v>
      </c>
      <c r="K17" s="132">
        <f t="shared" si="2"/>
        <v>1.2999999999999999E-2</v>
      </c>
      <c r="M17" s="66"/>
      <c r="N17" s="66"/>
      <c r="O17" s="66"/>
      <c r="P17" s="66"/>
    </row>
    <row r="18" spans="1:16" s="63" customFormat="1" ht="24" customHeight="1" x14ac:dyDescent="0.35">
      <c r="A18" s="64"/>
      <c r="B18" s="210"/>
      <c r="C18" s="211"/>
      <c r="D18" s="211"/>
      <c r="E18" s="211"/>
      <c r="F18" s="212"/>
      <c r="G18" s="64"/>
      <c r="H18" s="86" t="str">
        <f t="shared" si="0"/>
        <v>[7,8)</v>
      </c>
      <c r="I18" s="97">
        <f t="shared" si="3"/>
        <v>7</v>
      </c>
      <c r="J18" s="131">
        <f t="shared" si="1"/>
        <v>1.2E-2</v>
      </c>
      <c r="K18" s="132">
        <f t="shared" si="2"/>
        <v>5.0000000000000001E-3</v>
      </c>
      <c r="M18" s="66"/>
      <c r="N18" s="66"/>
      <c r="O18" s="66"/>
      <c r="P18" s="66"/>
    </row>
    <row r="19" spans="1:16" s="63" customFormat="1" ht="24" customHeight="1" x14ac:dyDescent="0.35">
      <c r="A19" s="64"/>
      <c r="B19" s="210"/>
      <c r="C19" s="211"/>
      <c r="D19" s="211"/>
      <c r="E19" s="211"/>
      <c r="F19" s="212"/>
      <c r="G19" s="64"/>
      <c r="H19" s="86" t="str">
        <f t="shared" si="0"/>
        <v>[8,9)</v>
      </c>
      <c r="I19" s="97">
        <f t="shared" si="3"/>
        <v>8</v>
      </c>
      <c r="J19" s="131">
        <f t="shared" si="1"/>
        <v>4.0000000000000001E-3</v>
      </c>
      <c r="K19" s="132">
        <f t="shared" si="2"/>
        <v>1E-3</v>
      </c>
      <c r="M19" s="66"/>
      <c r="N19" s="66"/>
      <c r="O19" s="66"/>
      <c r="P19" s="66"/>
    </row>
    <row r="20" spans="1:16" s="67" customFormat="1" ht="27" customHeight="1" thickBot="1" x14ac:dyDescent="0.4">
      <c r="B20" s="213"/>
      <c r="C20" s="214"/>
      <c r="D20" s="214"/>
      <c r="E20" s="214"/>
      <c r="F20" s="215"/>
      <c r="H20" s="86" t="str">
        <f t="shared" si="0"/>
        <v>[9,10)</v>
      </c>
      <c r="I20" s="97">
        <f t="shared" si="3"/>
        <v>9</v>
      </c>
      <c r="J20" s="131">
        <f t="shared" si="1"/>
        <v>4.0000000000000001E-3</v>
      </c>
      <c r="K20" s="132">
        <f t="shared" si="2"/>
        <v>1E-3</v>
      </c>
    </row>
    <row r="21" spans="1:16" ht="24" customHeight="1" thickBot="1" x14ac:dyDescent="0.35">
      <c r="H21" s="87" t="str">
        <f t="shared" si="0"/>
        <v>[10,11)</v>
      </c>
      <c r="I21" s="97">
        <f t="shared" si="3"/>
        <v>10</v>
      </c>
      <c r="J21" s="133">
        <f t="shared" si="1"/>
        <v>1E-3</v>
      </c>
      <c r="K21" s="134">
        <f t="shared" si="2"/>
        <v>1E-3</v>
      </c>
    </row>
    <row r="22" spans="1:16" ht="24" customHeight="1" thickBot="1" x14ac:dyDescent="0.35">
      <c r="H22" s="70"/>
      <c r="I22" s="98">
        <f t="shared" si="3"/>
        <v>11</v>
      </c>
      <c r="J22" s="131"/>
      <c r="K22" s="131"/>
    </row>
    <row r="23" spans="1:16" ht="24" customHeight="1" thickBot="1" x14ac:dyDescent="0.35">
      <c r="J23" s="131"/>
      <c r="K23" s="131"/>
    </row>
    <row r="24" spans="1:16" s="68" customFormat="1" ht="29.4" thickBot="1" x14ac:dyDescent="0.4">
      <c r="A24" s="204" t="s">
        <v>51</v>
      </c>
      <c r="B24" s="205"/>
      <c r="C24" s="205"/>
      <c r="D24" s="205"/>
      <c r="E24" s="205"/>
      <c r="F24" s="205"/>
      <c r="G24" s="205"/>
      <c r="H24" s="205"/>
      <c r="I24" s="206"/>
    </row>
    <row r="25" spans="1:16" ht="27" customHeight="1" thickBot="1" x14ac:dyDescent="0.35">
      <c r="A25" s="198" t="s">
        <v>52</v>
      </c>
      <c r="B25" s="199"/>
      <c r="C25" s="199"/>
      <c r="D25" s="199"/>
      <c r="E25" s="199"/>
      <c r="F25" s="199"/>
      <c r="G25" s="199"/>
      <c r="H25" s="199"/>
      <c r="I25" s="200"/>
      <c r="J25" s="66"/>
      <c r="K25" s="66"/>
    </row>
    <row r="26" spans="1:16" ht="36" customHeight="1" thickBot="1" x14ac:dyDescent="0.35">
      <c r="A26" s="116" t="s">
        <v>53</v>
      </c>
      <c r="B26" s="117" t="s">
        <v>54</v>
      </c>
      <c r="C26" s="117" t="s">
        <v>55</v>
      </c>
      <c r="D26" s="117" t="s">
        <v>56</v>
      </c>
      <c r="E26" s="117" t="s">
        <v>57</v>
      </c>
      <c r="F26" s="117" t="s">
        <v>78</v>
      </c>
      <c r="G26" s="117" t="s">
        <v>79</v>
      </c>
      <c r="H26" s="117" t="s">
        <v>7</v>
      </c>
      <c r="I26" s="118" t="s">
        <v>8</v>
      </c>
      <c r="J26" s="69"/>
      <c r="K26" s="69"/>
    </row>
    <row r="27" spans="1:16" ht="18" customHeight="1" thickBot="1" x14ac:dyDescent="0.35">
      <c r="A27" s="111">
        <f>IF(OR(ISBLANK(C27),ISBLANK(D27)),IF(OR(ISBLANK(A8),ISBLANK(B8)),1,_xlfn.LET(_xlpm.upper,$B$8,_xlpm.lower,$A$8,_xlpm.X,_xlpm.upper/_xlpm.lower,_xlpm.lx,LN(_xlpm.X),_xlpm.y,_xlpm.X/EXP(MIN((-0.08267)*_xlpm.lx+(0.18131)*SQRT(_xlpm.lx),0)),EXP(2.11+0.5*LN(COSH(1*LN(LN(_xlpm.y))-1.25))/1+LN(LN(_xlpm.y))*-1.5))),C27)</f>
        <v>3.815162652717238</v>
      </c>
      <c r="B27" s="112">
        <f>IF(OR(ISBLANK(C27),ISBLANK(D27)),IF(OR(ISBLANK(A8),ISBLANK(B8)),1,_xlfn.LET(_xlpm.upper,$B$8,_xlpm.lower,$A$8,_xlpm.gammashape,A27,_xlpm.upper/_xlfn.GAMMA.INV(19/20,_xlpm.gammashape,1))),D27)</f>
        <v>0.80114552020060936</v>
      </c>
      <c r="C27" s="113"/>
      <c r="D27" s="114"/>
      <c r="E27" s="112">
        <f>A27*B27</f>
        <v>3.0565004680610883</v>
      </c>
      <c r="F27" s="112">
        <f>_xlfn.GAMMA.INV(1/20,A27,B27)</f>
        <v>1.0095290617897301</v>
      </c>
      <c r="G27" s="112">
        <f>_xlfn.GAMMA.INV(19/20,A27,B27)</f>
        <v>6</v>
      </c>
      <c r="H27" s="112">
        <v>14</v>
      </c>
      <c r="I27" s="115">
        <f>((MOD((MOD(MOD(999999999999989,MOD($B$4*2499997+H27*1800451,7450589)*4658+7450581)*383,99991)*7440893+MOD(MOD(999999999999989,MOD($B$4*2246527+H27*2399993,7450987)*7580+7560584)*17669,7440893))*1343,4294967296))+0.5)/2^32</f>
        <v>0.42188190564047545</v>
      </c>
      <c r="J27" s="69"/>
      <c r="K27" s="69"/>
    </row>
    <row r="28" spans="1:16" s="70" customFormat="1" ht="15" customHeight="1" thickBot="1" x14ac:dyDescent="0.4">
      <c r="A28" s="69"/>
      <c r="B28" s="69"/>
      <c r="C28" s="69"/>
      <c r="D28" s="69"/>
      <c r="E28" s="69"/>
      <c r="F28" s="69"/>
      <c r="G28" s="69"/>
      <c r="H28" s="69"/>
      <c r="I28" s="69"/>
      <c r="J28" s="69"/>
      <c r="K28" s="69"/>
    </row>
    <row r="29" spans="1:16" ht="27" customHeight="1" thickBot="1" x14ac:dyDescent="0.35">
      <c r="A29" s="198" t="s">
        <v>58</v>
      </c>
      <c r="B29" s="199"/>
      <c r="C29" s="199"/>
      <c r="D29" s="199"/>
      <c r="E29" s="199"/>
      <c r="F29" s="200"/>
      <c r="G29" s="71"/>
      <c r="H29" s="72"/>
      <c r="J29" s="69"/>
      <c r="K29" s="69"/>
    </row>
    <row r="30" spans="1:16" s="67" customFormat="1" ht="47.4" thickBot="1" x14ac:dyDescent="0.4">
      <c r="A30" s="116" t="s">
        <v>59</v>
      </c>
      <c r="B30" s="117" t="s">
        <v>60</v>
      </c>
      <c r="C30" s="117" t="s">
        <v>61</v>
      </c>
      <c r="D30" s="117" t="s">
        <v>57</v>
      </c>
      <c r="E30" s="117" t="s">
        <v>78</v>
      </c>
      <c r="F30" s="118" t="s">
        <v>79</v>
      </c>
      <c r="H30" s="70"/>
      <c r="I30" s="70"/>
      <c r="J30" s="72"/>
      <c r="K30" s="72"/>
    </row>
    <row r="31" spans="1:16" ht="18" customHeight="1" thickBot="1" x14ac:dyDescent="0.35">
      <c r="A31" s="111">
        <f>A27-1</f>
        <v>2.815162652717238</v>
      </c>
      <c r="B31" s="112">
        <f>A27+D8</f>
        <v>6.8151626527172375</v>
      </c>
      <c r="C31" s="112">
        <f>1/(C8+1/B27)</f>
        <v>0.30786161415561325</v>
      </c>
      <c r="D31" s="112">
        <f>B31*C31</f>
        <v>2.0981269749985798</v>
      </c>
      <c r="E31" s="112">
        <f>_xlfn.GAMMA.INV(1/20,B31,C31)</f>
        <v>0.97258026158197797</v>
      </c>
      <c r="F31" s="115">
        <f>_xlfn.GAMMA.INV(19/20,B31,C31)</f>
        <v>3.5707701509444405</v>
      </c>
      <c r="J31" s="69"/>
      <c r="K31" s="69"/>
    </row>
    <row r="32" spans="1:16" s="68" customFormat="1" ht="15" customHeight="1" thickBot="1" x14ac:dyDescent="0.4">
      <c r="A32" s="72"/>
      <c r="B32" s="72"/>
      <c r="C32" s="72"/>
      <c r="D32" s="72"/>
      <c r="E32" s="72"/>
      <c r="F32" s="72"/>
      <c r="G32" s="72"/>
      <c r="H32" s="72"/>
      <c r="I32" s="72"/>
      <c r="J32" s="73"/>
      <c r="K32" s="73"/>
    </row>
    <row r="33" spans="1:16" ht="27" customHeight="1" thickBot="1" x14ac:dyDescent="0.35">
      <c r="A33" s="198" t="s">
        <v>62</v>
      </c>
      <c r="B33" s="199"/>
      <c r="C33" s="199"/>
      <c r="D33" s="199"/>
      <c r="E33" s="199"/>
      <c r="F33" s="199"/>
      <c r="G33" s="200"/>
      <c r="H33" s="72"/>
      <c r="I33" s="69"/>
      <c r="J33" s="69"/>
      <c r="K33" s="69"/>
    </row>
    <row r="34" spans="1:16" ht="51" customHeight="1" thickBot="1" x14ac:dyDescent="0.4">
      <c r="A34" s="116" t="s">
        <v>63</v>
      </c>
      <c r="B34" s="123" t="s">
        <v>64</v>
      </c>
      <c r="C34" s="124" t="s">
        <v>45</v>
      </c>
      <c r="D34" s="123" t="s">
        <v>65</v>
      </c>
      <c r="E34" s="123" t="s">
        <v>66</v>
      </c>
      <c r="F34" s="123" t="s">
        <v>7</v>
      </c>
      <c r="G34" s="125" t="s">
        <v>8</v>
      </c>
      <c r="H34" s="73"/>
      <c r="I34" s="73"/>
    </row>
    <row r="35" spans="1:16" ht="24.75" customHeight="1" thickBot="1" x14ac:dyDescent="0.4">
      <c r="A35" s="119">
        <f>1</f>
        <v>1</v>
      </c>
      <c r="B35" s="120">
        <f>_xlfn.BINOM.INV(10^9,D35/10^9*A35,G35)</f>
        <v>2</v>
      </c>
      <c r="C35" s="120">
        <f>E8</f>
        <v>1</v>
      </c>
      <c r="D35" s="121">
        <f>_xlfn.GAMMA.INV($I$27,A27,B27)</f>
        <v>2.5117390473710559</v>
      </c>
      <c r="E35" s="121">
        <f>_xlfn.GAMMA.INV(I27,B31,C31)</f>
        <v>1.8465520319008448</v>
      </c>
      <c r="F35" s="121">
        <v>15</v>
      </c>
      <c r="G35" s="122">
        <f>((MOD((MOD(MOD(999999999999989,MOD($B$4*2499997+F35*1800451,7450589)*4658+7450581)*383,99991)*7440893+MOD(MOD(999999999999989,MOD($B$4*2246527+F35*2399993,7450987)*7580+7560584)*17669,7440893))*1343,4294967296))+0.5)/2^32</f>
        <v>0.39031598868314177</v>
      </c>
      <c r="H35" s="69"/>
      <c r="I35" s="69"/>
      <c r="J35" s="67"/>
      <c r="K35" s="67"/>
      <c r="L35" s="67"/>
    </row>
    <row r="36" spans="1:16" ht="24.75" customHeight="1" thickBot="1" x14ac:dyDescent="0.4">
      <c r="A36"/>
      <c r="B36"/>
      <c r="C36"/>
      <c r="D36"/>
      <c r="E36"/>
      <c r="F36"/>
      <c r="G36"/>
      <c r="H36" s="69"/>
      <c r="I36" s="69"/>
      <c r="J36" s="67"/>
      <c r="K36" s="67"/>
      <c r="L36" s="67"/>
      <c r="N36"/>
      <c r="O36" s="91"/>
      <c r="P36" s="91"/>
    </row>
    <row r="37" spans="1:16" ht="27" customHeight="1" thickBot="1" x14ac:dyDescent="0.4">
      <c r="A37" s="201" t="s">
        <v>67</v>
      </c>
      <c r="B37" s="202"/>
      <c r="C37" s="202"/>
      <c r="D37" s="202"/>
      <c r="E37" s="202"/>
      <c r="F37" s="203"/>
    </row>
    <row r="38" spans="1:16" s="67" customFormat="1" ht="58.2" thickBot="1" x14ac:dyDescent="0.4">
      <c r="A38" s="81" t="s">
        <v>1</v>
      </c>
      <c r="B38" s="82" t="s">
        <v>68</v>
      </c>
      <c r="C38" s="82" t="s">
        <v>69</v>
      </c>
      <c r="D38" s="82" t="s">
        <v>70</v>
      </c>
      <c r="E38" s="82" t="s">
        <v>71</v>
      </c>
      <c r="F38" s="84" t="s">
        <v>72</v>
      </c>
      <c r="G38" s="193" t="s">
        <v>73</v>
      </c>
      <c r="H38" s="193"/>
      <c r="I38" s="193"/>
      <c r="J38" s="193"/>
      <c r="K38" s="194"/>
    </row>
    <row r="39" spans="1:16" s="67" customFormat="1" ht="29.4" customHeight="1" thickBot="1" x14ac:dyDescent="0.4">
      <c r="A39" s="88" t="s">
        <v>74</v>
      </c>
      <c r="B39" s="89">
        <f>D35</f>
        <v>2.5117390473710559</v>
      </c>
      <c r="C39" s="90">
        <f>B35</f>
        <v>2</v>
      </c>
      <c r="D39" s="90">
        <f>E35</f>
        <v>1.8465520319008448</v>
      </c>
      <c r="E39" s="90">
        <f>E8</f>
        <v>1</v>
      </c>
      <c r="F39" s="93">
        <f>_xlfn.BINOM.INV(10^9,D31/10^9*A35,G35)</f>
        <v>2</v>
      </c>
      <c r="G39" s="83" t="s">
        <v>75</v>
      </c>
      <c r="H39" s="82" t="s">
        <v>68</v>
      </c>
      <c r="I39" s="82" t="s">
        <v>69</v>
      </c>
      <c r="J39" s="82" t="s">
        <v>70</v>
      </c>
      <c r="K39" s="84" t="s">
        <v>71</v>
      </c>
      <c r="L39" s="75"/>
      <c r="M39" s="75"/>
      <c r="N39" s="75"/>
      <c r="O39" s="76"/>
      <c r="P39" s="75"/>
    </row>
    <row r="40" spans="1:16" s="67" customFormat="1" x14ac:dyDescent="0.35">
      <c r="A40" s="85" cm="1">
        <f t="array" ref="A40:A1039">_xlfn.SEQUENCE(1000,1,1,1)</f>
        <v>1</v>
      </c>
      <c r="B40" s="135">
        <f t="dataTable" ref="B40:F1039" dt2D="0" dtr="0" r1="B4"/>
        <v>1.0681712089591311</v>
      </c>
      <c r="C40" s="136">
        <v>0</v>
      </c>
      <c r="D40" s="137">
        <v>1.0106703026930726</v>
      </c>
      <c r="E40" s="136">
        <v>0</v>
      </c>
      <c r="F40" s="138">
        <v>1</v>
      </c>
      <c r="G40" s="136">
        <v>1E-3</v>
      </c>
      <c r="H40" s="137">
        <f>_xlfn.PERCENTILE.INC(B$40:B$10039,$G40)</f>
        <v>0.23567284745320402</v>
      </c>
      <c r="I40" s="136">
        <f t="shared" ref="I40:K55" si="4">_xlfn.PERCENTILE.INC(C$40:C$10039,$G40)</f>
        <v>0</v>
      </c>
      <c r="J40" s="137">
        <f t="shared" si="4"/>
        <v>0.37886053629348643</v>
      </c>
      <c r="K40" s="138">
        <f t="shared" si="4"/>
        <v>0</v>
      </c>
      <c r="O40" s="66"/>
    </row>
    <row r="41" spans="1:16" s="67" customFormat="1" x14ac:dyDescent="0.35">
      <c r="A41" s="85">
        <v>2</v>
      </c>
      <c r="B41" s="139">
        <v>3.2592178727422003</v>
      </c>
      <c r="C41" s="140">
        <v>1</v>
      </c>
      <c r="D41" s="141">
        <v>2.2377917437329788</v>
      </c>
      <c r="E41" s="140">
        <v>1</v>
      </c>
      <c r="F41" s="142">
        <v>1</v>
      </c>
      <c r="G41" s="140">
        <v>0.01</v>
      </c>
      <c r="H41" s="141">
        <f t="shared" ref="H41:K104" si="5">_xlfn.PERCENTILE.INC(B$40:B$10039,$G41)</f>
        <v>0.52481192972388357</v>
      </c>
      <c r="I41" s="140">
        <f t="shared" si="4"/>
        <v>0</v>
      </c>
      <c r="J41" s="141">
        <f t="shared" si="4"/>
        <v>0.62996974035082676</v>
      </c>
      <c r="K41" s="142">
        <f t="shared" si="4"/>
        <v>0</v>
      </c>
      <c r="O41" s="66"/>
    </row>
    <row r="42" spans="1:16" s="67" customFormat="1" x14ac:dyDescent="0.35">
      <c r="A42" s="85">
        <v>3</v>
      </c>
      <c r="B42" s="139">
        <v>1.3067423106919762</v>
      </c>
      <c r="C42" s="140">
        <v>0</v>
      </c>
      <c r="D42" s="141">
        <v>1.1607799247072266</v>
      </c>
      <c r="E42" s="140">
        <v>0</v>
      </c>
      <c r="F42" s="142">
        <v>0</v>
      </c>
      <c r="G42" s="140">
        <v>0.02</v>
      </c>
      <c r="H42" s="141">
        <f t="shared" si="5"/>
        <v>0.68268484518041961</v>
      </c>
      <c r="I42" s="140">
        <f t="shared" si="4"/>
        <v>0</v>
      </c>
      <c r="J42" s="141">
        <f t="shared" si="4"/>
        <v>0.74842625205298285</v>
      </c>
      <c r="K42" s="142">
        <f t="shared" si="4"/>
        <v>0</v>
      </c>
      <c r="O42" s="66"/>
    </row>
    <row r="43" spans="1:16" s="67" customFormat="1" x14ac:dyDescent="0.35">
      <c r="A43" s="85">
        <v>4</v>
      </c>
      <c r="B43" s="139">
        <v>1.5759219339027581</v>
      </c>
      <c r="C43" s="140">
        <v>4</v>
      </c>
      <c r="D43" s="141">
        <v>1.3227128625186177</v>
      </c>
      <c r="E43" s="140">
        <v>4</v>
      </c>
      <c r="F43" s="142">
        <v>5</v>
      </c>
      <c r="G43" s="140">
        <v>0.03</v>
      </c>
      <c r="H43" s="141">
        <f t="shared" si="5"/>
        <v>0.79769024883153772</v>
      </c>
      <c r="I43" s="140">
        <f t="shared" si="4"/>
        <v>0</v>
      </c>
      <c r="J43" s="141">
        <f t="shared" si="4"/>
        <v>0.82996262628766271</v>
      </c>
      <c r="K43" s="142">
        <f t="shared" si="4"/>
        <v>0</v>
      </c>
      <c r="O43" s="66"/>
    </row>
    <row r="44" spans="1:16" s="67" customFormat="1" x14ac:dyDescent="0.35">
      <c r="A44" s="85">
        <v>5</v>
      </c>
      <c r="B44" s="139">
        <v>3.8616970101656882</v>
      </c>
      <c r="C44" s="140">
        <v>5</v>
      </c>
      <c r="D44" s="141">
        <v>2.5419256850840619</v>
      </c>
      <c r="E44" s="140">
        <v>3</v>
      </c>
      <c r="F44" s="142">
        <v>3</v>
      </c>
      <c r="G44" s="140">
        <v>0.04</v>
      </c>
      <c r="H44" s="141">
        <f t="shared" si="5"/>
        <v>0.88282157249850457</v>
      </c>
      <c r="I44" s="140">
        <f t="shared" si="4"/>
        <v>0</v>
      </c>
      <c r="J44" s="141">
        <f t="shared" si="4"/>
        <v>0.88831830963971314</v>
      </c>
      <c r="K44" s="142">
        <f t="shared" si="4"/>
        <v>0</v>
      </c>
      <c r="O44" s="66"/>
    </row>
    <row r="45" spans="1:16" s="67" customFormat="1" x14ac:dyDescent="0.35">
      <c r="A45" s="85">
        <v>6</v>
      </c>
      <c r="B45" s="139">
        <v>8.7692070449472865</v>
      </c>
      <c r="C45" s="140">
        <v>9</v>
      </c>
      <c r="D45" s="141">
        <v>4.8349297295046334</v>
      </c>
      <c r="E45" s="140">
        <v>5</v>
      </c>
      <c r="F45" s="142">
        <v>2</v>
      </c>
      <c r="G45" s="140">
        <v>0.05</v>
      </c>
      <c r="H45" s="141">
        <f t="shared" si="5"/>
        <v>0.97439450639438341</v>
      </c>
      <c r="I45" s="140">
        <f t="shared" si="4"/>
        <v>0</v>
      </c>
      <c r="J45" s="141">
        <f t="shared" si="4"/>
        <v>0.9494970410981779</v>
      </c>
      <c r="K45" s="142">
        <f t="shared" si="4"/>
        <v>0</v>
      </c>
      <c r="O45" s="66"/>
    </row>
    <row r="46" spans="1:16" s="67" customFormat="1" x14ac:dyDescent="0.35">
      <c r="A46" s="85">
        <v>7</v>
      </c>
      <c r="B46" s="139">
        <v>4.8440125240832401</v>
      </c>
      <c r="C46" s="140">
        <v>0</v>
      </c>
      <c r="D46" s="141">
        <v>3.0225841923354371</v>
      </c>
      <c r="E46" s="140">
        <v>0</v>
      </c>
      <c r="F46" s="142">
        <v>0</v>
      </c>
      <c r="G46" s="140">
        <v>0.06</v>
      </c>
      <c r="H46" s="141">
        <f t="shared" si="5"/>
        <v>1.0406922000364143</v>
      </c>
      <c r="I46" s="140">
        <f t="shared" si="4"/>
        <v>0</v>
      </c>
      <c r="J46" s="141">
        <f t="shared" si="4"/>
        <v>0.99288747370233721</v>
      </c>
      <c r="K46" s="142">
        <f t="shared" si="4"/>
        <v>0</v>
      </c>
      <c r="O46" s="66"/>
    </row>
    <row r="47" spans="1:16" s="67" customFormat="1" x14ac:dyDescent="0.35">
      <c r="A47" s="85">
        <v>8</v>
      </c>
      <c r="B47" s="139">
        <v>3.315877208345436</v>
      </c>
      <c r="C47" s="140">
        <v>3</v>
      </c>
      <c r="D47" s="141">
        <v>2.2667648839159358</v>
      </c>
      <c r="E47" s="140">
        <v>2</v>
      </c>
      <c r="F47" s="142">
        <v>2</v>
      </c>
      <c r="G47" s="140">
        <v>7.0000000000000007E-2</v>
      </c>
      <c r="H47" s="141">
        <f t="shared" si="5"/>
        <v>1.1149275951422219</v>
      </c>
      <c r="I47" s="140">
        <f t="shared" si="4"/>
        <v>0</v>
      </c>
      <c r="J47" s="141">
        <f t="shared" si="4"/>
        <v>1.0406730134685669</v>
      </c>
      <c r="K47" s="142">
        <f t="shared" si="4"/>
        <v>0</v>
      </c>
      <c r="O47" s="66"/>
    </row>
    <row r="48" spans="1:16" s="67" customFormat="1" x14ac:dyDescent="0.35">
      <c r="A48" s="85">
        <v>9</v>
      </c>
      <c r="B48" s="139">
        <v>3.0419818854055523</v>
      </c>
      <c r="C48" s="140">
        <v>3</v>
      </c>
      <c r="D48" s="141">
        <v>2.125896125250605</v>
      </c>
      <c r="E48" s="140">
        <v>2</v>
      </c>
      <c r="F48" s="142">
        <v>2</v>
      </c>
      <c r="G48" s="140">
        <v>0.08</v>
      </c>
      <c r="H48" s="141">
        <f t="shared" si="5"/>
        <v>1.1636528826436461</v>
      </c>
      <c r="I48" s="140">
        <f t="shared" si="4"/>
        <v>0</v>
      </c>
      <c r="J48" s="141">
        <f t="shared" si="4"/>
        <v>1.0716187858390329</v>
      </c>
      <c r="K48" s="142">
        <f t="shared" si="4"/>
        <v>0</v>
      </c>
      <c r="O48" s="66"/>
    </row>
    <row r="49" spans="1:15" s="67" customFormat="1" x14ac:dyDescent="0.35">
      <c r="A49" s="85">
        <v>10</v>
      </c>
      <c r="B49" s="139">
        <v>4.7135522364541753</v>
      </c>
      <c r="C49" s="140">
        <v>5</v>
      </c>
      <c r="D49" s="141">
        <v>2.959646264474435</v>
      </c>
      <c r="E49" s="140">
        <v>3</v>
      </c>
      <c r="F49" s="142">
        <v>2</v>
      </c>
      <c r="G49" s="140">
        <v>0.09</v>
      </c>
      <c r="H49" s="141">
        <f t="shared" si="5"/>
        <v>1.2156434623721388</v>
      </c>
      <c r="I49" s="140">
        <f t="shared" si="4"/>
        <v>0</v>
      </c>
      <c r="J49" s="141">
        <f t="shared" si="4"/>
        <v>1.1042981770796703</v>
      </c>
      <c r="K49" s="142">
        <f t="shared" si="4"/>
        <v>0</v>
      </c>
      <c r="O49" s="66"/>
    </row>
    <row r="50" spans="1:15" s="67" customFormat="1" x14ac:dyDescent="0.35">
      <c r="A50" s="85">
        <v>11</v>
      </c>
      <c r="B50" s="139">
        <v>0.95671749089372871</v>
      </c>
      <c r="C50" s="140">
        <v>1</v>
      </c>
      <c r="D50" s="141">
        <v>0.93780482715108471</v>
      </c>
      <c r="E50" s="140">
        <v>1</v>
      </c>
      <c r="F50" s="142">
        <v>3</v>
      </c>
      <c r="G50" s="140">
        <v>0.1</v>
      </c>
      <c r="H50" s="141">
        <f t="shared" si="5"/>
        <v>1.2543701369774896</v>
      </c>
      <c r="I50" s="140">
        <f t="shared" si="4"/>
        <v>0</v>
      </c>
      <c r="J50" s="141">
        <f t="shared" si="4"/>
        <v>1.1284257141897027</v>
      </c>
      <c r="K50" s="142">
        <f t="shared" si="4"/>
        <v>0</v>
      </c>
      <c r="O50" s="66"/>
    </row>
    <row r="51" spans="1:15" s="67" customFormat="1" x14ac:dyDescent="0.35">
      <c r="A51" s="85">
        <v>12</v>
      </c>
      <c r="B51" s="139">
        <v>2.0387489012338462</v>
      </c>
      <c r="C51" s="140">
        <v>5</v>
      </c>
      <c r="D51" s="141">
        <v>1.5879031129053212</v>
      </c>
      <c r="E51" s="140">
        <v>4</v>
      </c>
      <c r="F51" s="142">
        <v>5</v>
      </c>
      <c r="G51" s="140">
        <v>0.11</v>
      </c>
      <c r="H51" s="141">
        <f t="shared" si="5"/>
        <v>1.2971373622659979</v>
      </c>
      <c r="I51" s="140">
        <f t="shared" si="4"/>
        <v>0</v>
      </c>
      <c r="J51" s="141">
        <f t="shared" si="4"/>
        <v>1.1548690398778807</v>
      </c>
      <c r="K51" s="142">
        <f t="shared" si="4"/>
        <v>0</v>
      </c>
      <c r="O51" s="66"/>
    </row>
    <row r="52" spans="1:15" s="67" customFormat="1" x14ac:dyDescent="0.35">
      <c r="A52" s="85">
        <v>13</v>
      </c>
      <c r="B52" s="139">
        <v>3.3267392569939198</v>
      </c>
      <c r="C52" s="140">
        <v>1</v>
      </c>
      <c r="D52" s="141">
        <v>2.2723097301067594</v>
      </c>
      <c r="E52" s="140">
        <v>1</v>
      </c>
      <c r="F52" s="142">
        <v>1</v>
      </c>
      <c r="G52" s="140">
        <v>0.12</v>
      </c>
      <c r="H52" s="141">
        <f t="shared" si="5"/>
        <v>1.3300404214492039</v>
      </c>
      <c r="I52" s="140">
        <f t="shared" si="4"/>
        <v>1</v>
      </c>
      <c r="J52" s="141">
        <f t="shared" si="4"/>
        <v>1.1750758242841171</v>
      </c>
      <c r="K52" s="142">
        <f t="shared" si="4"/>
        <v>0</v>
      </c>
      <c r="O52" s="66"/>
    </row>
    <row r="53" spans="1:15" s="67" customFormat="1" x14ac:dyDescent="0.35">
      <c r="A53" s="85">
        <v>14</v>
      </c>
      <c r="B53" s="139">
        <v>0.87381895752976946</v>
      </c>
      <c r="C53" s="140">
        <v>1</v>
      </c>
      <c r="D53" s="141">
        <v>0.88221891339588732</v>
      </c>
      <c r="E53" s="140">
        <v>1</v>
      </c>
      <c r="F53" s="142">
        <v>2</v>
      </c>
      <c r="G53" s="140">
        <v>0.13</v>
      </c>
      <c r="H53" s="141">
        <f t="shared" si="5"/>
        <v>1.3556059460602183</v>
      </c>
      <c r="I53" s="140">
        <f t="shared" si="4"/>
        <v>1</v>
      </c>
      <c r="J53" s="141">
        <f t="shared" si="4"/>
        <v>1.1906967757436273</v>
      </c>
      <c r="K53" s="142">
        <f t="shared" si="4"/>
        <v>0</v>
      </c>
      <c r="O53" s="66"/>
    </row>
    <row r="54" spans="1:15" s="67" customFormat="1" x14ac:dyDescent="0.35">
      <c r="A54" s="85">
        <v>15</v>
      </c>
      <c r="B54" s="139">
        <v>3.1177309193122213</v>
      </c>
      <c r="C54" s="140">
        <v>2</v>
      </c>
      <c r="D54" s="141">
        <v>2.1650643323695862</v>
      </c>
      <c r="E54" s="140">
        <v>1</v>
      </c>
      <c r="F54" s="142">
        <v>1</v>
      </c>
      <c r="G54" s="140">
        <v>0.14000000000000001</v>
      </c>
      <c r="H54" s="141">
        <f t="shared" si="5"/>
        <v>1.3889430568928498</v>
      </c>
      <c r="I54" s="140">
        <f t="shared" si="4"/>
        <v>1</v>
      </c>
      <c r="J54" s="141">
        <f t="shared" si="4"/>
        <v>1.2109660222223781</v>
      </c>
      <c r="K54" s="142">
        <f t="shared" si="4"/>
        <v>0</v>
      </c>
      <c r="O54" s="66"/>
    </row>
    <row r="55" spans="1:15" s="67" customFormat="1" x14ac:dyDescent="0.35">
      <c r="A55" s="85">
        <v>16</v>
      </c>
      <c r="B55" s="139">
        <v>3.4471855519539099</v>
      </c>
      <c r="C55" s="140">
        <v>4</v>
      </c>
      <c r="D55" s="141">
        <v>2.3335953297889591</v>
      </c>
      <c r="E55" s="140">
        <v>3</v>
      </c>
      <c r="F55" s="142">
        <v>2</v>
      </c>
      <c r="G55" s="140">
        <v>0.15</v>
      </c>
      <c r="H55" s="141">
        <f t="shared" si="5"/>
        <v>1.4347493179770505</v>
      </c>
      <c r="I55" s="140">
        <f t="shared" si="4"/>
        <v>1</v>
      </c>
      <c r="J55" s="141">
        <f t="shared" si="4"/>
        <v>1.2386373803119566</v>
      </c>
      <c r="K55" s="142">
        <f t="shared" si="4"/>
        <v>0</v>
      </c>
      <c r="O55" s="66"/>
    </row>
    <row r="56" spans="1:15" s="67" customFormat="1" x14ac:dyDescent="0.35">
      <c r="A56" s="85">
        <v>17</v>
      </c>
      <c r="B56" s="139">
        <v>3.0290349932876302</v>
      </c>
      <c r="C56" s="140">
        <v>1</v>
      </c>
      <c r="D56" s="141">
        <v>2.1191847728060069</v>
      </c>
      <c r="E56" s="140">
        <v>0</v>
      </c>
      <c r="F56" s="142">
        <v>0</v>
      </c>
      <c r="G56" s="140">
        <v>0.16</v>
      </c>
      <c r="H56" s="141">
        <f t="shared" si="5"/>
        <v>1.4875954831118714</v>
      </c>
      <c r="I56" s="140">
        <f t="shared" si="5"/>
        <v>1</v>
      </c>
      <c r="J56" s="141">
        <f t="shared" si="5"/>
        <v>1.2703160238463236</v>
      </c>
      <c r="K56" s="142">
        <f t="shared" si="5"/>
        <v>0</v>
      </c>
      <c r="O56" s="66"/>
    </row>
    <row r="57" spans="1:15" s="67" customFormat="1" x14ac:dyDescent="0.35">
      <c r="A57" s="85">
        <v>18</v>
      </c>
      <c r="B57" s="139">
        <v>3.3678657655907829</v>
      </c>
      <c r="C57" s="140">
        <v>2</v>
      </c>
      <c r="D57" s="141">
        <v>2.2932766140109817</v>
      </c>
      <c r="E57" s="140">
        <v>1</v>
      </c>
      <c r="F57" s="142">
        <v>1</v>
      </c>
      <c r="G57" s="140">
        <v>0.17</v>
      </c>
      <c r="H57" s="141">
        <f t="shared" si="5"/>
        <v>1.5279058781049979</v>
      </c>
      <c r="I57" s="140">
        <f t="shared" si="5"/>
        <v>1</v>
      </c>
      <c r="J57" s="141">
        <f t="shared" si="5"/>
        <v>1.2943112536245416</v>
      </c>
      <c r="K57" s="142">
        <f t="shared" si="5"/>
        <v>0</v>
      </c>
      <c r="O57" s="66"/>
    </row>
    <row r="58" spans="1:15" s="67" customFormat="1" x14ac:dyDescent="0.35">
      <c r="A58" s="85">
        <v>19</v>
      </c>
      <c r="B58" s="139">
        <v>1.1158642439463307</v>
      </c>
      <c r="C58" s="140">
        <v>0</v>
      </c>
      <c r="D58" s="141">
        <v>1.0412717128966555</v>
      </c>
      <c r="E58" s="140">
        <v>0</v>
      </c>
      <c r="F58" s="142">
        <v>1</v>
      </c>
      <c r="G58" s="140">
        <v>0.18</v>
      </c>
      <c r="H58" s="141">
        <f t="shared" si="5"/>
        <v>1.5828048619303581</v>
      </c>
      <c r="I58" s="140">
        <f t="shared" si="5"/>
        <v>1</v>
      </c>
      <c r="J58" s="141">
        <f t="shared" si="5"/>
        <v>1.3267683653834652</v>
      </c>
      <c r="K58" s="142">
        <f t="shared" si="5"/>
        <v>1</v>
      </c>
      <c r="O58" s="66"/>
    </row>
    <row r="59" spans="1:15" s="67" customFormat="1" x14ac:dyDescent="0.35">
      <c r="A59" s="85">
        <v>20</v>
      </c>
      <c r="B59" s="139">
        <v>0.91499987488802459</v>
      </c>
      <c r="C59" s="140">
        <v>4</v>
      </c>
      <c r="D59" s="141">
        <v>0.90999227624213763</v>
      </c>
      <c r="E59" s="140">
        <v>4</v>
      </c>
      <c r="F59" s="142">
        <v>6</v>
      </c>
      <c r="G59" s="140">
        <v>0.19</v>
      </c>
      <c r="H59" s="141">
        <f t="shared" si="5"/>
        <v>1.6219347166424942</v>
      </c>
      <c r="I59" s="140">
        <f t="shared" si="5"/>
        <v>1</v>
      </c>
      <c r="J59" s="141">
        <f t="shared" si="5"/>
        <v>1.3497519243311926</v>
      </c>
      <c r="K59" s="142">
        <f t="shared" si="5"/>
        <v>1</v>
      </c>
      <c r="O59" s="66"/>
    </row>
    <row r="60" spans="1:15" s="67" customFormat="1" x14ac:dyDescent="0.35">
      <c r="A60" s="85">
        <v>21</v>
      </c>
      <c r="B60" s="139">
        <v>1.9445654226380154</v>
      </c>
      <c r="C60" s="140">
        <v>1</v>
      </c>
      <c r="D60" s="141">
        <v>1.5350515505787632</v>
      </c>
      <c r="E60" s="140">
        <v>1</v>
      </c>
      <c r="F60" s="142">
        <v>1</v>
      </c>
      <c r="G60" s="140">
        <v>0.2</v>
      </c>
      <c r="H60" s="141">
        <f t="shared" si="5"/>
        <v>1.6676891931688624</v>
      </c>
      <c r="I60" s="140">
        <f t="shared" si="5"/>
        <v>1</v>
      </c>
      <c r="J60" s="141">
        <f t="shared" si="5"/>
        <v>1.3764748654322072</v>
      </c>
      <c r="K60" s="142">
        <f t="shared" si="5"/>
        <v>1</v>
      </c>
      <c r="O60" s="66"/>
    </row>
    <row r="61" spans="1:15" s="67" customFormat="1" x14ac:dyDescent="0.35">
      <c r="A61" s="85">
        <v>22</v>
      </c>
      <c r="B61" s="139">
        <v>2.839694728605795</v>
      </c>
      <c r="C61" s="140">
        <v>2</v>
      </c>
      <c r="D61" s="141">
        <v>2.0204475228703829</v>
      </c>
      <c r="E61" s="140">
        <v>1</v>
      </c>
      <c r="F61" s="142">
        <v>1</v>
      </c>
      <c r="G61" s="140">
        <v>0.21</v>
      </c>
      <c r="H61" s="141">
        <f t="shared" si="5"/>
        <v>1.7031621006765791</v>
      </c>
      <c r="I61" s="140">
        <f t="shared" si="5"/>
        <v>1</v>
      </c>
      <c r="J61" s="141">
        <f t="shared" si="5"/>
        <v>1.3970849098209945</v>
      </c>
      <c r="K61" s="142">
        <f t="shared" si="5"/>
        <v>1</v>
      </c>
      <c r="O61" s="66"/>
    </row>
    <row r="62" spans="1:15" s="67" customFormat="1" x14ac:dyDescent="0.35">
      <c r="A62" s="85">
        <v>23</v>
      </c>
      <c r="B62" s="139">
        <v>2.6366313790137239</v>
      </c>
      <c r="C62" s="140">
        <v>6</v>
      </c>
      <c r="D62" s="141">
        <v>1.9132371154520873</v>
      </c>
      <c r="E62" s="140">
        <v>5</v>
      </c>
      <c r="F62" s="142">
        <v>5</v>
      </c>
      <c r="G62" s="140">
        <v>0.22</v>
      </c>
      <c r="H62" s="141">
        <f t="shared" si="5"/>
        <v>1.7431212116144432</v>
      </c>
      <c r="I62" s="140">
        <f t="shared" si="5"/>
        <v>1</v>
      </c>
      <c r="J62" s="141">
        <f t="shared" si="5"/>
        <v>1.4201919172638038</v>
      </c>
      <c r="K62" s="142">
        <f t="shared" si="5"/>
        <v>1</v>
      </c>
      <c r="O62" s="66"/>
    </row>
    <row r="63" spans="1:15" s="67" customFormat="1" x14ac:dyDescent="0.35">
      <c r="A63" s="85">
        <v>24</v>
      </c>
      <c r="B63" s="139">
        <v>0.82236397636247915</v>
      </c>
      <c r="C63" s="140">
        <v>0</v>
      </c>
      <c r="D63" s="141">
        <v>0.84703657668828436</v>
      </c>
      <c r="E63" s="140">
        <v>0</v>
      </c>
      <c r="F63" s="142">
        <v>2</v>
      </c>
      <c r="G63" s="140">
        <v>0.23</v>
      </c>
      <c r="H63" s="141">
        <f t="shared" si="5"/>
        <v>1.7842499983552125</v>
      </c>
      <c r="I63" s="140">
        <f t="shared" si="5"/>
        <v>1</v>
      </c>
      <c r="J63" s="141">
        <f t="shared" si="5"/>
        <v>1.4438583590594176</v>
      </c>
      <c r="K63" s="142">
        <f t="shared" si="5"/>
        <v>1</v>
      </c>
      <c r="O63" s="66"/>
    </row>
    <row r="64" spans="1:15" s="67" customFormat="1" x14ac:dyDescent="0.35">
      <c r="A64" s="85">
        <v>25</v>
      </c>
      <c r="B64" s="139">
        <v>4.0382997847454485</v>
      </c>
      <c r="C64" s="140">
        <v>5</v>
      </c>
      <c r="D64" s="141">
        <v>2.6295874643210269</v>
      </c>
      <c r="E64" s="140">
        <v>3</v>
      </c>
      <c r="F64" s="142">
        <v>3</v>
      </c>
      <c r="G64" s="140">
        <v>0.24</v>
      </c>
      <c r="H64" s="141">
        <f t="shared" si="5"/>
        <v>1.821502839302781</v>
      </c>
      <c r="I64" s="140">
        <f t="shared" si="5"/>
        <v>1</v>
      </c>
      <c r="J64" s="141">
        <f t="shared" si="5"/>
        <v>1.4651954453512865</v>
      </c>
      <c r="K64" s="142">
        <f t="shared" si="5"/>
        <v>1</v>
      </c>
      <c r="O64" s="66"/>
    </row>
    <row r="65" spans="1:15" s="67" customFormat="1" x14ac:dyDescent="0.35">
      <c r="A65" s="85">
        <v>26</v>
      </c>
      <c r="B65" s="139">
        <v>2.4518508954747977</v>
      </c>
      <c r="C65" s="140">
        <v>1</v>
      </c>
      <c r="D65" s="141">
        <v>1.8143576298439608</v>
      </c>
      <c r="E65" s="140">
        <v>1</v>
      </c>
      <c r="F65" s="142">
        <v>1</v>
      </c>
      <c r="G65" s="140">
        <v>0.25</v>
      </c>
      <c r="H65" s="141">
        <f t="shared" si="5"/>
        <v>1.8542083283753505</v>
      </c>
      <c r="I65" s="140">
        <f t="shared" si="5"/>
        <v>1</v>
      </c>
      <c r="J65" s="141">
        <f t="shared" si="5"/>
        <v>1.4838535692354631</v>
      </c>
      <c r="K65" s="142">
        <f t="shared" si="5"/>
        <v>1</v>
      </c>
      <c r="O65" s="66"/>
    </row>
    <row r="66" spans="1:15" s="67" customFormat="1" x14ac:dyDescent="0.35">
      <c r="A66" s="85">
        <v>27</v>
      </c>
      <c r="B66" s="139">
        <v>3.5005319491194782</v>
      </c>
      <c r="C66" s="140">
        <v>4</v>
      </c>
      <c r="D66" s="141">
        <v>2.3606253220694371</v>
      </c>
      <c r="E66" s="140">
        <v>3</v>
      </c>
      <c r="F66" s="142">
        <v>3</v>
      </c>
      <c r="G66" s="140">
        <v>0.26</v>
      </c>
      <c r="H66" s="141">
        <f t="shared" si="5"/>
        <v>1.8847735957113385</v>
      </c>
      <c r="I66" s="140">
        <f t="shared" si="5"/>
        <v>1</v>
      </c>
      <c r="J66" s="141">
        <f t="shared" si="5"/>
        <v>1.5012283843394256</v>
      </c>
      <c r="K66" s="142">
        <f t="shared" si="5"/>
        <v>1</v>
      </c>
      <c r="O66" s="66"/>
    </row>
    <row r="67" spans="1:15" s="67" customFormat="1" x14ac:dyDescent="0.35">
      <c r="A67" s="85">
        <v>28</v>
      </c>
      <c r="B67" s="139">
        <v>0.83733526968803762</v>
      </c>
      <c r="C67" s="140">
        <v>0</v>
      </c>
      <c r="D67" s="141">
        <v>0.85733071169293984</v>
      </c>
      <c r="E67" s="140">
        <v>0</v>
      </c>
      <c r="F67" s="142">
        <v>1</v>
      </c>
      <c r="G67" s="140">
        <v>0.27</v>
      </c>
      <c r="H67" s="141">
        <f t="shared" si="5"/>
        <v>1.9143256838486649</v>
      </c>
      <c r="I67" s="140">
        <f t="shared" si="5"/>
        <v>1</v>
      </c>
      <c r="J67" s="141">
        <f t="shared" si="5"/>
        <v>1.5179726887160327</v>
      </c>
      <c r="K67" s="142">
        <f t="shared" si="5"/>
        <v>1</v>
      </c>
      <c r="O67" s="66"/>
    </row>
    <row r="68" spans="1:15" s="67" customFormat="1" x14ac:dyDescent="0.35">
      <c r="A68" s="85">
        <v>29</v>
      </c>
      <c r="B68" s="139">
        <v>1.9336719527202273</v>
      </c>
      <c r="C68" s="140">
        <v>3</v>
      </c>
      <c r="D68" s="141">
        <v>1.5289054524255856</v>
      </c>
      <c r="E68" s="140">
        <v>3</v>
      </c>
      <c r="F68" s="142">
        <v>3</v>
      </c>
      <c r="G68" s="140">
        <v>0.28000000000000003</v>
      </c>
      <c r="H68" s="141">
        <f t="shared" si="5"/>
        <v>1.9447922004663369</v>
      </c>
      <c r="I68" s="140">
        <f t="shared" si="5"/>
        <v>1</v>
      </c>
      <c r="J68" s="141">
        <f t="shared" si="5"/>
        <v>1.5351794232072564</v>
      </c>
      <c r="K68" s="142">
        <f t="shared" si="5"/>
        <v>1</v>
      </c>
      <c r="O68" s="66"/>
    </row>
    <row r="69" spans="1:15" s="67" customFormat="1" x14ac:dyDescent="0.35">
      <c r="A69" s="85">
        <v>30</v>
      </c>
      <c r="B69" s="139">
        <v>5.4772035614939538</v>
      </c>
      <c r="C69" s="140">
        <v>10</v>
      </c>
      <c r="D69" s="141">
        <v>3.3248055136220391</v>
      </c>
      <c r="E69" s="140">
        <v>7</v>
      </c>
      <c r="F69" s="142">
        <v>5</v>
      </c>
      <c r="G69" s="140">
        <v>0.28999999999999998</v>
      </c>
      <c r="H69" s="141">
        <f t="shared" si="5"/>
        <v>1.9711497577355008</v>
      </c>
      <c r="I69" s="140">
        <f t="shared" si="5"/>
        <v>1</v>
      </c>
      <c r="J69" s="141">
        <f t="shared" si="5"/>
        <v>1.5500208920392646</v>
      </c>
      <c r="K69" s="142">
        <f t="shared" si="5"/>
        <v>1</v>
      </c>
      <c r="O69" s="66"/>
    </row>
    <row r="70" spans="1:15" s="67" customFormat="1" x14ac:dyDescent="0.35">
      <c r="A70" s="85">
        <v>31</v>
      </c>
      <c r="B70" s="139">
        <v>1.0030340500865751</v>
      </c>
      <c r="C70" s="140">
        <v>1</v>
      </c>
      <c r="D70" s="141">
        <v>0.96832835615282487</v>
      </c>
      <c r="E70" s="140">
        <v>1</v>
      </c>
      <c r="F70" s="142">
        <v>3</v>
      </c>
      <c r="G70" s="140">
        <v>0.3</v>
      </c>
      <c r="H70" s="141">
        <f t="shared" si="5"/>
        <v>1.9982804620855559</v>
      </c>
      <c r="I70" s="140">
        <f t="shared" si="5"/>
        <v>2</v>
      </c>
      <c r="J70" s="141">
        <f t="shared" si="5"/>
        <v>1.5652557864247059</v>
      </c>
      <c r="K70" s="142">
        <f t="shared" si="5"/>
        <v>1</v>
      </c>
      <c r="O70" s="66"/>
    </row>
    <row r="71" spans="1:15" s="67" customFormat="1" x14ac:dyDescent="0.35">
      <c r="A71" s="85">
        <v>32</v>
      </c>
      <c r="B71" s="139">
        <v>5.3124186379350844</v>
      </c>
      <c r="C71" s="140">
        <v>4</v>
      </c>
      <c r="D71" s="141">
        <v>3.246640597890972</v>
      </c>
      <c r="E71" s="140">
        <v>2</v>
      </c>
      <c r="F71" s="142">
        <v>1</v>
      </c>
      <c r="G71" s="140">
        <v>0.31</v>
      </c>
      <c r="H71" s="141">
        <f t="shared" si="5"/>
        <v>2.0374146367974002</v>
      </c>
      <c r="I71" s="140">
        <f t="shared" si="5"/>
        <v>2</v>
      </c>
      <c r="J71" s="141">
        <f t="shared" si="5"/>
        <v>1.5871577689130019</v>
      </c>
      <c r="K71" s="142">
        <f t="shared" si="5"/>
        <v>1</v>
      </c>
      <c r="O71" s="66"/>
    </row>
    <row r="72" spans="1:15" s="67" customFormat="1" x14ac:dyDescent="0.35">
      <c r="A72" s="85">
        <v>33</v>
      </c>
      <c r="B72" s="139">
        <v>1.8952005777167771</v>
      </c>
      <c r="C72" s="140">
        <v>2</v>
      </c>
      <c r="D72" s="141">
        <v>1.5071427522660519</v>
      </c>
      <c r="E72" s="140">
        <v>1</v>
      </c>
      <c r="F72" s="142">
        <v>2</v>
      </c>
      <c r="G72" s="140">
        <v>0.32</v>
      </c>
      <c r="H72" s="141">
        <f t="shared" si="5"/>
        <v>2.0682168979631492</v>
      </c>
      <c r="I72" s="140">
        <f t="shared" si="5"/>
        <v>2</v>
      </c>
      <c r="J72" s="141">
        <f t="shared" si="5"/>
        <v>1.6043370295791761</v>
      </c>
      <c r="K72" s="142">
        <f t="shared" si="5"/>
        <v>1</v>
      </c>
      <c r="O72" s="66"/>
    </row>
    <row r="73" spans="1:15" s="67" customFormat="1" x14ac:dyDescent="0.35">
      <c r="A73" s="85">
        <v>34</v>
      </c>
      <c r="B73" s="139">
        <v>1.7555185603383821</v>
      </c>
      <c r="C73" s="140">
        <v>2</v>
      </c>
      <c r="D73" s="141">
        <v>1.4273379502354056</v>
      </c>
      <c r="E73" s="140">
        <v>2</v>
      </c>
      <c r="F73" s="142">
        <v>2</v>
      </c>
      <c r="G73" s="140">
        <v>0.33</v>
      </c>
      <c r="H73" s="141">
        <f t="shared" si="5"/>
        <v>2.0976474527954836</v>
      </c>
      <c r="I73" s="140">
        <f t="shared" si="5"/>
        <v>2</v>
      </c>
      <c r="J73" s="141">
        <f t="shared" si="5"/>
        <v>1.6207038101613616</v>
      </c>
      <c r="K73" s="142">
        <f t="shared" si="5"/>
        <v>1</v>
      </c>
      <c r="O73" s="66"/>
    </row>
    <row r="74" spans="1:15" s="67" customFormat="1" x14ac:dyDescent="0.35">
      <c r="A74" s="85">
        <v>35</v>
      </c>
      <c r="B74" s="139">
        <v>4.1185705300771129</v>
      </c>
      <c r="C74" s="140">
        <v>2</v>
      </c>
      <c r="D74" s="141">
        <v>2.6692345640002757</v>
      </c>
      <c r="E74" s="140">
        <v>1</v>
      </c>
      <c r="F74" s="142">
        <v>1</v>
      </c>
      <c r="G74" s="140">
        <v>0.34</v>
      </c>
      <c r="H74" s="141">
        <f t="shared" si="5"/>
        <v>2.1424094142291104</v>
      </c>
      <c r="I74" s="140">
        <f t="shared" si="5"/>
        <v>2</v>
      </c>
      <c r="J74" s="141">
        <f t="shared" si="5"/>
        <v>1.6455091342861519</v>
      </c>
      <c r="K74" s="142">
        <f t="shared" si="5"/>
        <v>1</v>
      </c>
      <c r="O74" s="66"/>
    </row>
    <row r="75" spans="1:15" s="67" customFormat="1" x14ac:dyDescent="0.35">
      <c r="A75" s="85">
        <v>36</v>
      </c>
      <c r="B75" s="139">
        <v>4.8922310494261314</v>
      </c>
      <c r="C75" s="140">
        <v>5</v>
      </c>
      <c r="D75" s="141">
        <v>3.0457846912780431</v>
      </c>
      <c r="E75" s="140">
        <v>3</v>
      </c>
      <c r="F75" s="142">
        <v>2</v>
      </c>
      <c r="G75" s="140">
        <v>0.35</v>
      </c>
      <c r="H75" s="141">
        <f t="shared" si="5"/>
        <v>2.1865064456375478</v>
      </c>
      <c r="I75" s="140">
        <f t="shared" si="5"/>
        <v>2</v>
      </c>
      <c r="J75" s="141">
        <f t="shared" si="5"/>
        <v>1.6698459512132615</v>
      </c>
      <c r="K75" s="142">
        <f t="shared" si="5"/>
        <v>1</v>
      </c>
      <c r="O75" s="66"/>
    </row>
    <row r="76" spans="1:15" s="67" customFormat="1" x14ac:dyDescent="0.35">
      <c r="A76" s="85">
        <v>37</v>
      </c>
      <c r="B76" s="139">
        <v>1.3074019259632896</v>
      </c>
      <c r="C76" s="140">
        <v>0</v>
      </c>
      <c r="D76" s="141">
        <v>1.1611854759869324</v>
      </c>
      <c r="E76" s="140">
        <v>0</v>
      </c>
      <c r="F76" s="142">
        <v>0</v>
      </c>
      <c r="G76" s="140">
        <v>0.36</v>
      </c>
      <c r="H76" s="141">
        <f t="shared" si="5"/>
        <v>2.227966587954322</v>
      </c>
      <c r="I76" s="140">
        <f t="shared" si="5"/>
        <v>2</v>
      </c>
      <c r="J76" s="141">
        <f t="shared" si="5"/>
        <v>1.6926399554741771</v>
      </c>
      <c r="K76" s="142">
        <f t="shared" si="5"/>
        <v>1</v>
      </c>
      <c r="O76" s="66"/>
    </row>
    <row r="77" spans="1:15" s="67" customFormat="1" x14ac:dyDescent="0.35">
      <c r="A77" s="85">
        <v>38</v>
      </c>
      <c r="B77" s="139">
        <v>1.5072627780721015</v>
      </c>
      <c r="C77" s="140">
        <v>0</v>
      </c>
      <c r="D77" s="141">
        <v>1.2820411669447542</v>
      </c>
      <c r="E77" s="140">
        <v>0</v>
      </c>
      <c r="F77" s="142">
        <v>0</v>
      </c>
      <c r="G77" s="140">
        <v>0.37</v>
      </c>
      <c r="H77" s="141">
        <f t="shared" si="5"/>
        <v>2.2629715863799178</v>
      </c>
      <c r="I77" s="140">
        <f t="shared" si="5"/>
        <v>2</v>
      </c>
      <c r="J77" s="141">
        <f t="shared" si="5"/>
        <v>1.7118204850329211</v>
      </c>
      <c r="K77" s="142">
        <f t="shared" si="5"/>
        <v>1</v>
      </c>
      <c r="O77" s="66"/>
    </row>
    <row r="78" spans="1:15" s="67" customFormat="1" x14ac:dyDescent="0.35">
      <c r="A78" s="85">
        <v>39</v>
      </c>
      <c r="B78" s="139">
        <v>4.6991713648923827</v>
      </c>
      <c r="C78" s="140">
        <v>4</v>
      </c>
      <c r="D78" s="141">
        <v>2.9526932995352451</v>
      </c>
      <c r="E78" s="140">
        <v>2</v>
      </c>
      <c r="F78" s="142">
        <v>1</v>
      </c>
      <c r="G78" s="140">
        <v>0.38</v>
      </c>
      <c r="H78" s="141">
        <f t="shared" si="5"/>
        <v>2.318264309976056</v>
      </c>
      <c r="I78" s="140">
        <f t="shared" si="5"/>
        <v>2</v>
      </c>
      <c r="J78" s="141">
        <f t="shared" si="5"/>
        <v>1.7420012249391934</v>
      </c>
      <c r="K78" s="142">
        <f t="shared" si="5"/>
        <v>1</v>
      </c>
      <c r="O78" s="66"/>
    </row>
    <row r="79" spans="1:15" s="67" customFormat="1" x14ac:dyDescent="0.35">
      <c r="A79" s="85">
        <v>40</v>
      </c>
      <c r="B79" s="139">
        <v>3.2627173404878467</v>
      </c>
      <c r="C79" s="140">
        <v>2</v>
      </c>
      <c r="D79" s="141">
        <v>2.2395836643831362</v>
      </c>
      <c r="E79" s="140">
        <v>1</v>
      </c>
      <c r="F79" s="142">
        <v>1</v>
      </c>
      <c r="G79" s="140">
        <v>0.39</v>
      </c>
      <c r="H79" s="141">
        <f t="shared" si="5"/>
        <v>2.3396519040072059</v>
      </c>
      <c r="I79" s="140">
        <f t="shared" si="5"/>
        <v>2</v>
      </c>
      <c r="J79" s="141">
        <f t="shared" si="5"/>
        <v>1.7536380930817561</v>
      </c>
      <c r="K79" s="142">
        <f t="shared" si="5"/>
        <v>1</v>
      </c>
      <c r="O79" s="66"/>
    </row>
    <row r="80" spans="1:15" s="67" customFormat="1" x14ac:dyDescent="0.35">
      <c r="A80" s="85">
        <v>41</v>
      </c>
      <c r="B80" s="139">
        <v>2.2730117978089854</v>
      </c>
      <c r="C80" s="140">
        <v>3</v>
      </c>
      <c r="D80" s="141">
        <v>1.7173114123983353</v>
      </c>
      <c r="E80" s="140">
        <v>2</v>
      </c>
      <c r="F80" s="142">
        <v>3</v>
      </c>
      <c r="G80" s="140">
        <v>0.4</v>
      </c>
      <c r="H80" s="141">
        <f t="shared" si="5"/>
        <v>2.3746097966409345</v>
      </c>
      <c r="I80" s="140">
        <f t="shared" si="5"/>
        <v>2</v>
      </c>
      <c r="J80" s="141">
        <f t="shared" si="5"/>
        <v>1.7726146754353693</v>
      </c>
      <c r="K80" s="142">
        <f t="shared" si="5"/>
        <v>1</v>
      </c>
      <c r="O80" s="66"/>
    </row>
    <row r="81" spans="1:15" s="67" customFormat="1" x14ac:dyDescent="0.35">
      <c r="A81" s="85">
        <v>42</v>
      </c>
      <c r="B81" s="139">
        <v>4.5311052649105399</v>
      </c>
      <c r="C81" s="140">
        <v>5</v>
      </c>
      <c r="D81" s="141">
        <v>2.871203608798651</v>
      </c>
      <c r="E81" s="140">
        <v>3</v>
      </c>
      <c r="F81" s="142">
        <v>2</v>
      </c>
      <c r="G81" s="140">
        <v>0.41</v>
      </c>
      <c r="H81" s="141">
        <f t="shared" si="5"/>
        <v>2.4147325226508327</v>
      </c>
      <c r="I81" s="140">
        <f t="shared" si="5"/>
        <v>2</v>
      </c>
      <c r="J81" s="141">
        <f t="shared" si="5"/>
        <v>1.7943294411006727</v>
      </c>
      <c r="K81" s="142">
        <f t="shared" si="5"/>
        <v>1</v>
      </c>
      <c r="O81" s="66"/>
    </row>
    <row r="82" spans="1:15" s="67" customFormat="1" x14ac:dyDescent="0.35">
      <c r="A82" s="85">
        <v>43</v>
      </c>
      <c r="B82" s="139">
        <v>1.3303948582837719</v>
      </c>
      <c r="C82" s="140">
        <v>1</v>
      </c>
      <c r="D82" s="141">
        <v>1.1752929111180939</v>
      </c>
      <c r="E82" s="140">
        <v>1</v>
      </c>
      <c r="F82" s="142">
        <v>2</v>
      </c>
      <c r="G82" s="140">
        <v>0.42</v>
      </c>
      <c r="H82" s="141">
        <f t="shared" si="5"/>
        <v>2.4399927390013798</v>
      </c>
      <c r="I82" s="140">
        <f t="shared" si="5"/>
        <v>2</v>
      </c>
      <c r="J82" s="141">
        <f t="shared" si="5"/>
        <v>1.8079653649817344</v>
      </c>
      <c r="K82" s="142">
        <f t="shared" si="5"/>
        <v>1</v>
      </c>
      <c r="O82" s="66"/>
    </row>
    <row r="83" spans="1:15" s="67" customFormat="1" x14ac:dyDescent="0.35">
      <c r="A83" s="85">
        <v>44</v>
      </c>
      <c r="B83" s="139">
        <v>3.6456050270159159</v>
      </c>
      <c r="C83" s="140">
        <v>2</v>
      </c>
      <c r="D83" s="141">
        <v>2.4337954870161762</v>
      </c>
      <c r="E83" s="140">
        <v>1</v>
      </c>
      <c r="F83" s="142">
        <v>1</v>
      </c>
      <c r="G83" s="140">
        <v>0.43</v>
      </c>
      <c r="H83" s="141">
        <f t="shared" si="5"/>
        <v>2.4839218505967833</v>
      </c>
      <c r="I83" s="140">
        <f t="shared" si="5"/>
        <v>2</v>
      </c>
      <c r="J83" s="141">
        <f t="shared" si="5"/>
        <v>1.8316162565046052</v>
      </c>
      <c r="K83" s="142">
        <f t="shared" si="5"/>
        <v>1</v>
      </c>
      <c r="O83" s="66"/>
    </row>
    <row r="84" spans="1:15" s="67" customFormat="1" x14ac:dyDescent="0.35">
      <c r="A84" s="85">
        <v>45</v>
      </c>
      <c r="B84" s="139">
        <v>5.0029422247675788</v>
      </c>
      <c r="C84" s="140">
        <v>5</v>
      </c>
      <c r="D84" s="141">
        <v>3.098931949608323</v>
      </c>
      <c r="E84" s="140">
        <v>3</v>
      </c>
      <c r="F84" s="142">
        <v>2</v>
      </c>
      <c r="G84" s="140">
        <v>0.44</v>
      </c>
      <c r="H84" s="141">
        <f t="shared" si="5"/>
        <v>2.5262806062808818</v>
      </c>
      <c r="I84" s="140">
        <f t="shared" si="5"/>
        <v>2</v>
      </c>
      <c r="J84" s="141">
        <f t="shared" si="5"/>
        <v>1.8543474259709385</v>
      </c>
      <c r="K84" s="142">
        <f t="shared" si="5"/>
        <v>2</v>
      </c>
      <c r="O84" s="66"/>
    </row>
    <row r="85" spans="1:15" s="67" customFormat="1" x14ac:dyDescent="0.35">
      <c r="A85" s="85">
        <v>46</v>
      </c>
      <c r="B85" s="139">
        <v>3.1164195357800324</v>
      </c>
      <c r="C85" s="140">
        <v>6</v>
      </c>
      <c r="D85" s="141">
        <v>2.1643876502830435</v>
      </c>
      <c r="E85" s="140">
        <v>5</v>
      </c>
      <c r="F85" s="142">
        <v>5</v>
      </c>
      <c r="G85" s="140">
        <v>0.45</v>
      </c>
      <c r="H85" s="141">
        <f t="shared" si="5"/>
        <v>2.5639408011377371</v>
      </c>
      <c r="I85" s="140">
        <f t="shared" si="5"/>
        <v>2</v>
      </c>
      <c r="J85" s="141">
        <f t="shared" si="5"/>
        <v>1.874497604414245</v>
      </c>
      <c r="K85" s="142">
        <f t="shared" si="5"/>
        <v>2</v>
      </c>
      <c r="O85" s="66"/>
    </row>
    <row r="86" spans="1:15" s="67" customFormat="1" x14ac:dyDescent="0.35">
      <c r="A86" s="85">
        <v>47</v>
      </c>
      <c r="B86" s="139">
        <v>0.35759780960202975</v>
      </c>
      <c r="C86" s="140">
        <v>0</v>
      </c>
      <c r="D86" s="141">
        <v>0.49237115831602574</v>
      </c>
      <c r="E86" s="140">
        <v>0</v>
      </c>
      <c r="F86" s="142">
        <v>2</v>
      </c>
      <c r="G86" s="140">
        <v>0.46</v>
      </c>
      <c r="H86" s="141">
        <f t="shared" si="5"/>
        <v>2.6082663885567783</v>
      </c>
      <c r="I86" s="140">
        <f t="shared" si="5"/>
        <v>2</v>
      </c>
      <c r="J86" s="141">
        <f t="shared" si="5"/>
        <v>1.8981440554797955</v>
      </c>
      <c r="K86" s="142">
        <f t="shared" si="5"/>
        <v>2</v>
      </c>
      <c r="O86" s="66"/>
    </row>
    <row r="87" spans="1:15" s="67" customFormat="1" x14ac:dyDescent="0.35">
      <c r="A87" s="85">
        <v>48</v>
      </c>
      <c r="B87" s="139">
        <v>1.839236301114954</v>
      </c>
      <c r="C87" s="140">
        <v>0</v>
      </c>
      <c r="D87" s="141">
        <v>1.4753209582697104</v>
      </c>
      <c r="E87" s="140">
        <v>0</v>
      </c>
      <c r="F87" s="142">
        <v>0</v>
      </c>
      <c r="G87" s="140">
        <v>0.47</v>
      </c>
      <c r="H87" s="141">
        <f t="shared" si="5"/>
        <v>2.6406665212125837</v>
      </c>
      <c r="I87" s="140">
        <f t="shared" si="5"/>
        <v>2</v>
      </c>
      <c r="J87" s="141">
        <f t="shared" si="5"/>
        <v>1.9153817828323918</v>
      </c>
      <c r="K87" s="142">
        <f t="shared" si="5"/>
        <v>2</v>
      </c>
      <c r="O87" s="66"/>
    </row>
    <row r="88" spans="1:15" s="67" customFormat="1" x14ac:dyDescent="0.35">
      <c r="A88" s="85">
        <v>49</v>
      </c>
      <c r="B88" s="139">
        <v>1.7481350537095137</v>
      </c>
      <c r="C88" s="140">
        <v>0</v>
      </c>
      <c r="D88" s="141">
        <v>1.4230832722174511</v>
      </c>
      <c r="E88" s="140">
        <v>0</v>
      </c>
      <c r="F88" s="142">
        <v>1</v>
      </c>
      <c r="G88" s="140">
        <v>0.48</v>
      </c>
      <c r="H88" s="141">
        <f t="shared" si="5"/>
        <v>2.678139227946907</v>
      </c>
      <c r="I88" s="140">
        <f t="shared" si="5"/>
        <v>2</v>
      </c>
      <c r="J88" s="141">
        <f t="shared" si="5"/>
        <v>1.935270041087733</v>
      </c>
      <c r="K88" s="142">
        <f t="shared" si="5"/>
        <v>2</v>
      </c>
      <c r="O88" s="66"/>
    </row>
    <row r="89" spans="1:15" s="67" customFormat="1" x14ac:dyDescent="0.35">
      <c r="A89" s="85">
        <v>50</v>
      </c>
      <c r="B89" s="139">
        <v>2.482363595437604</v>
      </c>
      <c r="C89" s="140">
        <v>4</v>
      </c>
      <c r="D89" s="141">
        <v>1.8307787050345172</v>
      </c>
      <c r="E89" s="140">
        <v>3</v>
      </c>
      <c r="F89" s="142">
        <v>3</v>
      </c>
      <c r="G89" s="140">
        <v>0.49</v>
      </c>
      <c r="H89" s="141">
        <f t="shared" si="5"/>
        <v>2.7207198257583531</v>
      </c>
      <c r="I89" s="140">
        <f t="shared" si="5"/>
        <v>3</v>
      </c>
      <c r="J89" s="141">
        <f t="shared" si="5"/>
        <v>1.9578078003882353</v>
      </c>
      <c r="K89" s="142">
        <f t="shared" si="5"/>
        <v>2</v>
      </c>
      <c r="O89" s="66"/>
    </row>
    <row r="90" spans="1:15" s="67" customFormat="1" x14ac:dyDescent="0.35">
      <c r="A90" s="85">
        <v>51</v>
      </c>
      <c r="B90" s="139">
        <v>4.8311172863079035</v>
      </c>
      <c r="C90" s="140">
        <v>8</v>
      </c>
      <c r="D90" s="141">
        <v>3.0163740498355942</v>
      </c>
      <c r="E90" s="140">
        <v>6</v>
      </c>
      <c r="F90" s="142">
        <v>4</v>
      </c>
      <c r="G90" s="140">
        <v>0.5</v>
      </c>
      <c r="H90" s="141">
        <f t="shared" si="5"/>
        <v>2.7550810666105843</v>
      </c>
      <c r="I90" s="140">
        <f t="shared" si="5"/>
        <v>3</v>
      </c>
      <c r="J90" s="141">
        <f t="shared" si="5"/>
        <v>1.9759484087531305</v>
      </c>
      <c r="K90" s="142">
        <f t="shared" si="5"/>
        <v>2</v>
      </c>
      <c r="O90" s="66"/>
    </row>
    <row r="91" spans="1:15" s="67" customFormat="1" x14ac:dyDescent="0.35">
      <c r="A91" s="85">
        <v>52</v>
      </c>
      <c r="B91" s="139">
        <v>3.5391805684003805</v>
      </c>
      <c r="C91" s="140">
        <v>3</v>
      </c>
      <c r="D91" s="141">
        <v>2.3801658824709744</v>
      </c>
      <c r="E91" s="140">
        <v>2</v>
      </c>
      <c r="F91" s="142">
        <v>1</v>
      </c>
      <c r="G91" s="140">
        <v>0.51</v>
      </c>
      <c r="H91" s="141">
        <f t="shared" si="5"/>
        <v>2.7988343645105167</v>
      </c>
      <c r="I91" s="140">
        <f t="shared" si="5"/>
        <v>3</v>
      </c>
      <c r="J91" s="141">
        <f t="shared" si="5"/>
        <v>1.998988859636057</v>
      </c>
      <c r="K91" s="142">
        <f t="shared" si="5"/>
        <v>2</v>
      </c>
      <c r="O91" s="66"/>
    </row>
    <row r="92" spans="1:15" s="67" customFormat="1" x14ac:dyDescent="0.35">
      <c r="A92" s="85">
        <v>53</v>
      </c>
      <c r="B92" s="139">
        <v>3.7578515006686275</v>
      </c>
      <c r="C92" s="140">
        <v>2</v>
      </c>
      <c r="D92" s="141">
        <v>2.4900861807980781</v>
      </c>
      <c r="E92" s="140">
        <v>1</v>
      </c>
      <c r="F92" s="142">
        <v>1</v>
      </c>
      <c r="G92" s="140">
        <v>0.52</v>
      </c>
      <c r="H92" s="141">
        <f t="shared" si="5"/>
        <v>2.8365841152234732</v>
      </c>
      <c r="I92" s="140">
        <f t="shared" si="5"/>
        <v>3</v>
      </c>
      <c r="J92" s="141">
        <f t="shared" si="5"/>
        <v>2.0188158688709086</v>
      </c>
      <c r="K92" s="142">
        <f t="shared" si="5"/>
        <v>2</v>
      </c>
      <c r="O92" s="66"/>
    </row>
    <row r="93" spans="1:15" s="67" customFormat="1" x14ac:dyDescent="0.35">
      <c r="A93" s="85">
        <v>54</v>
      </c>
      <c r="B93" s="139">
        <v>3.7343958834831068</v>
      </c>
      <c r="C93" s="140">
        <v>3</v>
      </c>
      <c r="D93" s="141">
        <v>2.4783458803521632</v>
      </c>
      <c r="E93" s="140">
        <v>2</v>
      </c>
      <c r="F93" s="142">
        <v>2</v>
      </c>
      <c r="G93" s="140">
        <v>0.53</v>
      </c>
      <c r="H93" s="141">
        <f t="shared" si="5"/>
        <v>2.8693465779818461</v>
      </c>
      <c r="I93" s="140">
        <f t="shared" si="5"/>
        <v>3</v>
      </c>
      <c r="J93" s="141">
        <f t="shared" si="5"/>
        <v>2.0359852501143125</v>
      </c>
      <c r="K93" s="142">
        <f t="shared" si="5"/>
        <v>2</v>
      </c>
      <c r="O93" s="66"/>
    </row>
    <row r="94" spans="1:15" s="67" customFormat="1" x14ac:dyDescent="0.35">
      <c r="A94" s="85">
        <v>55</v>
      </c>
      <c r="B94" s="139">
        <v>2.4425281815838806</v>
      </c>
      <c r="C94" s="140">
        <v>1</v>
      </c>
      <c r="D94" s="141">
        <v>1.8093327588891492</v>
      </c>
      <c r="E94" s="140">
        <v>1</v>
      </c>
      <c r="F94" s="142">
        <v>1</v>
      </c>
      <c r="G94" s="140">
        <v>0.54</v>
      </c>
      <c r="H94" s="141">
        <f t="shared" si="5"/>
        <v>2.9071797764950786</v>
      </c>
      <c r="I94" s="140">
        <f t="shared" si="5"/>
        <v>3</v>
      </c>
      <c r="J94" s="141">
        <f t="shared" si="5"/>
        <v>2.0557688973774759</v>
      </c>
      <c r="K94" s="142">
        <f t="shared" si="5"/>
        <v>2</v>
      </c>
      <c r="O94" s="66"/>
    </row>
    <row r="95" spans="1:15" s="67" customFormat="1" x14ac:dyDescent="0.35">
      <c r="A95" s="85">
        <v>56</v>
      </c>
      <c r="B95" s="139">
        <v>7.5443343666756819</v>
      </c>
      <c r="C95" s="140">
        <v>4</v>
      </c>
      <c r="D95" s="141">
        <v>4.2825500098899631</v>
      </c>
      <c r="E95" s="140">
        <v>2</v>
      </c>
      <c r="F95" s="142">
        <v>0</v>
      </c>
      <c r="G95" s="140">
        <v>0.55000000000000004</v>
      </c>
      <c r="H95" s="141">
        <f t="shared" si="5"/>
        <v>2.9370345884744253</v>
      </c>
      <c r="I95" s="140">
        <f t="shared" si="5"/>
        <v>3</v>
      </c>
      <c r="J95" s="141">
        <f t="shared" si="5"/>
        <v>2.0713480519925769</v>
      </c>
      <c r="K95" s="142">
        <f t="shared" si="5"/>
        <v>2</v>
      </c>
      <c r="O95" s="66"/>
    </row>
    <row r="96" spans="1:15" s="67" customFormat="1" x14ac:dyDescent="0.35">
      <c r="A96" s="85">
        <v>57</v>
      </c>
      <c r="B96" s="139">
        <v>2.3380811047594126</v>
      </c>
      <c r="C96" s="140">
        <v>1</v>
      </c>
      <c r="D96" s="141">
        <v>1.7527841662768566</v>
      </c>
      <c r="E96" s="140">
        <v>1</v>
      </c>
      <c r="F96" s="142">
        <v>1</v>
      </c>
      <c r="G96" s="140">
        <v>0.56000000000000005</v>
      </c>
      <c r="H96" s="141">
        <f t="shared" si="5"/>
        <v>2.9825786930708098</v>
      </c>
      <c r="I96" s="140">
        <f t="shared" si="5"/>
        <v>3</v>
      </c>
      <c r="J96" s="141">
        <f t="shared" si="5"/>
        <v>2.0950616468896825</v>
      </c>
      <c r="K96" s="142">
        <f t="shared" si="5"/>
        <v>2</v>
      </c>
      <c r="O96" s="66"/>
    </row>
    <row r="97" spans="1:15" s="67" customFormat="1" x14ac:dyDescent="0.35">
      <c r="A97" s="85">
        <v>58</v>
      </c>
      <c r="B97" s="139">
        <v>3.6113094684754503</v>
      </c>
      <c r="C97" s="140">
        <v>5</v>
      </c>
      <c r="D97" s="141">
        <v>2.416541280701328</v>
      </c>
      <c r="E97" s="140">
        <v>3</v>
      </c>
      <c r="F97" s="142">
        <v>3</v>
      </c>
      <c r="G97" s="140">
        <v>0.56999999999999995</v>
      </c>
      <c r="H97" s="141">
        <f t="shared" si="5"/>
        <v>3.0048589684129157</v>
      </c>
      <c r="I97" s="140">
        <f t="shared" si="5"/>
        <v>3</v>
      </c>
      <c r="J97" s="141">
        <f t="shared" si="5"/>
        <v>2.1066391170358867</v>
      </c>
      <c r="K97" s="142">
        <f t="shared" si="5"/>
        <v>2</v>
      </c>
      <c r="O97" s="66"/>
    </row>
    <row r="98" spans="1:15" s="67" customFormat="1" x14ac:dyDescent="0.35">
      <c r="A98" s="85">
        <v>59</v>
      </c>
      <c r="B98" s="139">
        <v>4.4730408264755486</v>
      </c>
      <c r="C98" s="140">
        <v>3</v>
      </c>
      <c r="D98" s="141">
        <v>2.8429479777563609</v>
      </c>
      <c r="E98" s="140">
        <v>1</v>
      </c>
      <c r="F98" s="142">
        <v>1</v>
      </c>
      <c r="G98" s="140">
        <v>0.57999999999999996</v>
      </c>
      <c r="H98" s="141">
        <f t="shared" si="5"/>
        <v>3.0626325327458894</v>
      </c>
      <c r="I98" s="140">
        <f t="shared" si="5"/>
        <v>3</v>
      </c>
      <c r="J98" s="141">
        <f t="shared" si="5"/>
        <v>2.1365895459103297</v>
      </c>
      <c r="K98" s="142">
        <f t="shared" si="5"/>
        <v>2</v>
      </c>
      <c r="O98" s="66"/>
    </row>
    <row r="99" spans="1:15" s="67" customFormat="1" x14ac:dyDescent="0.35">
      <c r="A99" s="85">
        <v>60</v>
      </c>
      <c r="B99" s="139">
        <v>2.6088829669041687</v>
      </c>
      <c r="C99" s="140">
        <v>2</v>
      </c>
      <c r="D99" s="141">
        <v>1.8984724657430989</v>
      </c>
      <c r="E99" s="140">
        <v>2</v>
      </c>
      <c r="F99" s="142">
        <v>2</v>
      </c>
      <c r="G99" s="140">
        <v>0.59</v>
      </c>
      <c r="H99" s="141">
        <f t="shared" si="5"/>
        <v>3.1180280641709888</v>
      </c>
      <c r="I99" s="140">
        <f t="shared" si="5"/>
        <v>3</v>
      </c>
      <c r="J99" s="141">
        <f t="shared" si="5"/>
        <v>2.1652176523667683</v>
      </c>
      <c r="K99" s="142">
        <f t="shared" si="5"/>
        <v>2</v>
      </c>
      <c r="O99" s="66"/>
    </row>
    <row r="100" spans="1:15" s="67" customFormat="1" x14ac:dyDescent="0.35">
      <c r="A100" s="85">
        <v>61</v>
      </c>
      <c r="B100" s="139">
        <v>1.8124562972625546</v>
      </c>
      <c r="C100" s="140">
        <v>3</v>
      </c>
      <c r="D100" s="141">
        <v>1.4600226899172253</v>
      </c>
      <c r="E100" s="140">
        <v>2</v>
      </c>
      <c r="F100" s="142">
        <v>3</v>
      </c>
      <c r="G100" s="140">
        <v>0.6</v>
      </c>
      <c r="H100" s="141">
        <f t="shared" si="5"/>
        <v>3.1655214830418035</v>
      </c>
      <c r="I100" s="140">
        <f t="shared" si="5"/>
        <v>3</v>
      </c>
      <c r="J100" s="141">
        <f t="shared" si="5"/>
        <v>2.18969137773554</v>
      </c>
      <c r="K100" s="142">
        <f t="shared" si="5"/>
        <v>2</v>
      </c>
      <c r="O100" s="66"/>
    </row>
    <row r="101" spans="1:15" s="67" customFormat="1" x14ac:dyDescent="0.35">
      <c r="A101" s="85">
        <v>62</v>
      </c>
      <c r="B101" s="139">
        <v>0.78390653114687536</v>
      </c>
      <c r="C101" s="140">
        <v>0</v>
      </c>
      <c r="D101" s="141">
        <v>0.82036511120714195</v>
      </c>
      <c r="E101" s="140">
        <v>0</v>
      </c>
      <c r="F101" s="142">
        <v>0</v>
      </c>
      <c r="G101" s="140">
        <v>0.61</v>
      </c>
      <c r="H101" s="141">
        <f t="shared" si="5"/>
        <v>3.247490969744574</v>
      </c>
      <c r="I101" s="140">
        <f t="shared" si="5"/>
        <v>3</v>
      </c>
      <c r="J101" s="141">
        <f t="shared" si="5"/>
        <v>2.2317844599997878</v>
      </c>
      <c r="K101" s="142">
        <f t="shared" si="5"/>
        <v>2</v>
      </c>
      <c r="O101" s="66"/>
    </row>
    <row r="102" spans="1:15" s="67" customFormat="1" x14ac:dyDescent="0.35">
      <c r="A102" s="85">
        <v>63</v>
      </c>
      <c r="B102" s="139">
        <v>1.3188531716694527</v>
      </c>
      <c r="C102" s="140">
        <v>2</v>
      </c>
      <c r="D102" s="141">
        <v>1.1682185381942671</v>
      </c>
      <c r="E102" s="140">
        <v>1</v>
      </c>
      <c r="F102" s="142">
        <v>3</v>
      </c>
      <c r="G102" s="140">
        <v>0.62</v>
      </c>
      <c r="H102" s="141">
        <f t="shared" si="5"/>
        <v>3.3038754155427097</v>
      </c>
      <c r="I102" s="140">
        <f t="shared" si="5"/>
        <v>3</v>
      </c>
      <c r="J102" s="141">
        <f t="shared" si="5"/>
        <v>2.2606346719359731</v>
      </c>
      <c r="K102" s="142">
        <f t="shared" si="5"/>
        <v>2</v>
      </c>
      <c r="O102" s="66"/>
    </row>
    <row r="103" spans="1:15" s="67" customFormat="1" x14ac:dyDescent="0.35">
      <c r="A103" s="85">
        <v>64</v>
      </c>
      <c r="B103" s="139">
        <v>1.1183798198720127</v>
      </c>
      <c r="C103" s="140">
        <v>0</v>
      </c>
      <c r="D103" s="141">
        <v>1.0428768733376605</v>
      </c>
      <c r="E103" s="140">
        <v>0</v>
      </c>
      <c r="F103" s="142">
        <v>1</v>
      </c>
      <c r="G103" s="140">
        <v>0.63</v>
      </c>
      <c r="H103" s="141">
        <f t="shared" si="5"/>
        <v>3.3327373599921937</v>
      </c>
      <c r="I103" s="140">
        <f t="shared" si="5"/>
        <v>3</v>
      </c>
      <c r="J103" s="141">
        <f t="shared" si="5"/>
        <v>2.2753700756024151</v>
      </c>
      <c r="K103" s="142">
        <f t="shared" si="5"/>
        <v>2</v>
      </c>
      <c r="O103" s="66"/>
    </row>
    <row r="104" spans="1:15" s="67" customFormat="1" x14ac:dyDescent="0.35">
      <c r="A104" s="85">
        <v>65</v>
      </c>
      <c r="B104" s="139">
        <v>5.4013340381724042</v>
      </c>
      <c r="C104" s="140">
        <v>2</v>
      </c>
      <c r="D104" s="141">
        <v>3.2888573403346095</v>
      </c>
      <c r="E104" s="140">
        <v>1</v>
      </c>
      <c r="F104" s="142">
        <v>0</v>
      </c>
      <c r="G104" s="140">
        <v>0.64</v>
      </c>
      <c r="H104" s="141">
        <f t="shared" si="5"/>
        <v>3.3758343377085809</v>
      </c>
      <c r="I104" s="140">
        <f t="shared" si="5"/>
        <v>3</v>
      </c>
      <c r="J104" s="141">
        <f t="shared" si="5"/>
        <v>2.2973341324022423</v>
      </c>
      <c r="K104" s="142">
        <f t="shared" si="5"/>
        <v>2</v>
      </c>
      <c r="O104" s="66"/>
    </row>
    <row r="105" spans="1:15" s="67" customFormat="1" x14ac:dyDescent="0.35">
      <c r="A105" s="85">
        <v>66</v>
      </c>
      <c r="B105" s="139">
        <v>1.9448803918440176</v>
      </c>
      <c r="C105" s="140">
        <v>3</v>
      </c>
      <c r="D105" s="141">
        <v>1.5352291514516705</v>
      </c>
      <c r="E105" s="140">
        <v>2</v>
      </c>
      <c r="F105" s="142">
        <v>3</v>
      </c>
      <c r="G105" s="140">
        <v>0.65</v>
      </c>
      <c r="H105" s="141">
        <f t="shared" ref="H105:K140" si="6">_xlfn.PERCENTILE.INC(B$40:B$10039,$G105)</f>
        <v>3.4146676736861719</v>
      </c>
      <c r="I105" s="140">
        <f t="shared" si="6"/>
        <v>3</v>
      </c>
      <c r="J105" s="141">
        <f t="shared" si="6"/>
        <v>2.3170842104376668</v>
      </c>
      <c r="K105" s="142">
        <f t="shared" si="6"/>
        <v>2</v>
      </c>
      <c r="O105" s="66"/>
    </row>
    <row r="106" spans="1:15" s="67" customFormat="1" x14ac:dyDescent="0.35">
      <c r="A106" s="85">
        <v>67</v>
      </c>
      <c r="B106" s="139">
        <v>1.4720437956728285</v>
      </c>
      <c r="C106" s="140">
        <v>0</v>
      </c>
      <c r="D106" s="141">
        <v>1.261020083880404</v>
      </c>
      <c r="E106" s="140">
        <v>0</v>
      </c>
      <c r="F106" s="142">
        <v>0</v>
      </c>
      <c r="G106" s="140">
        <v>0.66</v>
      </c>
      <c r="H106" s="141">
        <f t="shared" si="6"/>
        <v>3.4809243757078647</v>
      </c>
      <c r="I106" s="140">
        <f t="shared" si="6"/>
        <v>3</v>
      </c>
      <c r="J106" s="141">
        <f t="shared" si="6"/>
        <v>2.3506982500317752</v>
      </c>
      <c r="K106" s="142">
        <f t="shared" si="6"/>
        <v>2</v>
      </c>
      <c r="O106" s="66"/>
    </row>
    <row r="107" spans="1:15" s="67" customFormat="1" x14ac:dyDescent="0.35">
      <c r="A107" s="85">
        <v>68</v>
      </c>
      <c r="B107" s="139">
        <v>4.7874906310922638</v>
      </c>
      <c r="C107" s="140">
        <v>3</v>
      </c>
      <c r="D107" s="141">
        <v>2.9953465527025749</v>
      </c>
      <c r="E107" s="140">
        <v>2</v>
      </c>
      <c r="F107" s="142">
        <v>1</v>
      </c>
      <c r="G107" s="140">
        <v>0.67</v>
      </c>
      <c r="H107" s="141">
        <f t="shared" si="6"/>
        <v>3.5210228635394705</v>
      </c>
      <c r="I107" s="140">
        <f t="shared" si="6"/>
        <v>3</v>
      </c>
      <c r="J107" s="141">
        <f t="shared" si="6"/>
        <v>2.3709897795728163</v>
      </c>
      <c r="K107" s="142">
        <f t="shared" si="6"/>
        <v>2</v>
      </c>
      <c r="O107" s="66"/>
    </row>
    <row r="108" spans="1:15" s="67" customFormat="1" x14ac:dyDescent="0.35">
      <c r="A108" s="85">
        <v>69</v>
      </c>
      <c r="B108" s="139">
        <v>2.256825986924762</v>
      </c>
      <c r="C108" s="140">
        <v>3</v>
      </c>
      <c r="D108" s="141">
        <v>1.7084573953077205</v>
      </c>
      <c r="E108" s="140">
        <v>2</v>
      </c>
      <c r="F108" s="142">
        <v>3</v>
      </c>
      <c r="G108" s="140">
        <v>0.68</v>
      </c>
      <c r="H108" s="141">
        <f t="shared" si="6"/>
        <v>3.5717013179491732</v>
      </c>
      <c r="I108" s="140">
        <f t="shared" si="6"/>
        <v>4</v>
      </c>
      <c r="J108" s="141">
        <f t="shared" si="6"/>
        <v>2.3965810136726082</v>
      </c>
      <c r="K108" s="142">
        <f t="shared" si="6"/>
        <v>2</v>
      </c>
      <c r="O108" s="66"/>
    </row>
    <row r="109" spans="1:15" s="67" customFormat="1" x14ac:dyDescent="0.35">
      <c r="A109" s="85">
        <v>70</v>
      </c>
      <c r="B109" s="139">
        <v>4.0988498973760246</v>
      </c>
      <c r="C109" s="140">
        <v>8</v>
      </c>
      <c r="D109" s="141">
        <v>2.6595052926578195</v>
      </c>
      <c r="E109" s="140">
        <v>6</v>
      </c>
      <c r="F109" s="142">
        <v>5</v>
      </c>
      <c r="G109" s="140">
        <v>0.69</v>
      </c>
      <c r="H109" s="141">
        <f t="shared" si="6"/>
        <v>3.6141800635719816</v>
      </c>
      <c r="I109" s="140">
        <f t="shared" si="6"/>
        <v>4</v>
      </c>
      <c r="J109" s="141">
        <f t="shared" si="6"/>
        <v>2.4179864461984462</v>
      </c>
      <c r="K109" s="142">
        <f t="shared" si="6"/>
        <v>3</v>
      </c>
      <c r="O109" s="66"/>
    </row>
    <row r="110" spans="1:15" s="67" customFormat="1" x14ac:dyDescent="0.35">
      <c r="A110" s="85">
        <v>71</v>
      </c>
      <c r="B110" s="139">
        <v>1.6692570026525051</v>
      </c>
      <c r="C110" s="140">
        <v>0</v>
      </c>
      <c r="D110" s="141">
        <v>1.3773881017917673</v>
      </c>
      <c r="E110" s="140">
        <v>0</v>
      </c>
      <c r="F110" s="142">
        <v>1</v>
      </c>
      <c r="G110" s="140">
        <v>0.7</v>
      </c>
      <c r="H110" s="141">
        <f t="shared" si="6"/>
        <v>3.6839858856360523</v>
      </c>
      <c r="I110" s="140">
        <f t="shared" si="6"/>
        <v>4</v>
      </c>
      <c r="J110" s="141">
        <f t="shared" si="6"/>
        <v>2.453073919365409</v>
      </c>
      <c r="K110" s="142">
        <f t="shared" si="6"/>
        <v>3</v>
      </c>
      <c r="O110" s="66"/>
    </row>
    <row r="111" spans="1:15" s="67" customFormat="1" x14ac:dyDescent="0.35">
      <c r="A111" s="85">
        <v>72</v>
      </c>
      <c r="B111" s="139">
        <v>5.3084348202430656</v>
      </c>
      <c r="C111" s="140">
        <v>7</v>
      </c>
      <c r="D111" s="141">
        <v>3.2447468536416695</v>
      </c>
      <c r="E111" s="140">
        <v>4</v>
      </c>
      <c r="F111" s="142">
        <v>3</v>
      </c>
      <c r="G111" s="140">
        <v>0.71</v>
      </c>
      <c r="H111" s="141">
        <f t="shared" si="6"/>
        <v>3.729192916483735</v>
      </c>
      <c r="I111" s="140">
        <f t="shared" si="6"/>
        <v>4</v>
      </c>
      <c r="J111" s="141">
        <f t="shared" si="6"/>
        <v>2.4757399153930182</v>
      </c>
      <c r="K111" s="142">
        <f t="shared" si="6"/>
        <v>3</v>
      </c>
      <c r="O111" s="66"/>
    </row>
    <row r="112" spans="1:15" s="67" customFormat="1" x14ac:dyDescent="0.35">
      <c r="A112" s="85">
        <v>73</v>
      </c>
      <c r="B112" s="139">
        <v>4.6532690124827978</v>
      </c>
      <c r="C112" s="140">
        <v>3</v>
      </c>
      <c r="D112" s="141">
        <v>2.9304794713340985</v>
      </c>
      <c r="E112" s="140">
        <v>1</v>
      </c>
      <c r="F112" s="142">
        <v>1</v>
      </c>
      <c r="G112" s="140">
        <v>0.72</v>
      </c>
      <c r="H112" s="141">
        <f t="shared" si="6"/>
        <v>3.7667278082974613</v>
      </c>
      <c r="I112" s="140">
        <f t="shared" si="6"/>
        <v>4</v>
      </c>
      <c r="J112" s="141">
        <f t="shared" si="6"/>
        <v>2.4945259978293577</v>
      </c>
      <c r="K112" s="142">
        <f t="shared" si="6"/>
        <v>3</v>
      </c>
      <c r="O112" s="66"/>
    </row>
    <row r="113" spans="1:15" s="67" customFormat="1" x14ac:dyDescent="0.35">
      <c r="A113" s="85">
        <v>74</v>
      </c>
      <c r="B113" s="139">
        <v>4.51615830103544</v>
      </c>
      <c r="C113" s="140">
        <v>4</v>
      </c>
      <c r="D113" s="141">
        <v>2.8639351556475332</v>
      </c>
      <c r="E113" s="140">
        <v>2</v>
      </c>
      <c r="F113" s="142">
        <v>2</v>
      </c>
      <c r="G113" s="140">
        <v>0.73</v>
      </c>
      <c r="H113" s="141">
        <f t="shared" si="6"/>
        <v>3.8116396395538632</v>
      </c>
      <c r="I113" s="140">
        <f t="shared" si="6"/>
        <v>4</v>
      </c>
      <c r="J113" s="141">
        <f t="shared" si="6"/>
        <v>2.5169650323742832</v>
      </c>
      <c r="K113" s="142">
        <f t="shared" si="6"/>
        <v>3</v>
      </c>
      <c r="O113" s="66"/>
    </row>
    <row r="114" spans="1:15" s="67" customFormat="1" x14ac:dyDescent="0.35">
      <c r="A114" s="85">
        <v>75</v>
      </c>
      <c r="B114" s="139">
        <v>4.7472884788132106</v>
      </c>
      <c r="C114" s="140">
        <v>3</v>
      </c>
      <c r="D114" s="141">
        <v>2.9759453226836916</v>
      </c>
      <c r="E114" s="140">
        <v>2</v>
      </c>
      <c r="F114" s="142">
        <v>1</v>
      </c>
      <c r="G114" s="140">
        <v>0.74</v>
      </c>
      <c r="H114" s="141">
        <f t="shared" si="6"/>
        <v>3.9109844292559486</v>
      </c>
      <c r="I114" s="140">
        <f t="shared" si="6"/>
        <v>4</v>
      </c>
      <c r="J114" s="141">
        <f t="shared" si="6"/>
        <v>2.5664526211349101</v>
      </c>
      <c r="K114" s="142">
        <f t="shared" si="6"/>
        <v>3</v>
      </c>
      <c r="O114" s="66"/>
    </row>
    <row r="115" spans="1:15" s="67" customFormat="1" x14ac:dyDescent="0.35">
      <c r="A115" s="85">
        <v>76</v>
      </c>
      <c r="B115" s="139">
        <v>2.7580739884903229</v>
      </c>
      <c r="C115" s="140">
        <v>0</v>
      </c>
      <c r="D115" s="141">
        <v>1.9775267099574156</v>
      </c>
      <c r="E115" s="140">
        <v>0</v>
      </c>
      <c r="F115" s="142">
        <v>0</v>
      </c>
      <c r="G115" s="140">
        <v>0.75</v>
      </c>
      <c r="H115" s="141">
        <f t="shared" si="6"/>
        <v>3.9850265134688674</v>
      </c>
      <c r="I115" s="140">
        <f t="shared" si="6"/>
        <v>4</v>
      </c>
      <c r="J115" s="141">
        <f t="shared" si="6"/>
        <v>2.603207828726652</v>
      </c>
      <c r="K115" s="142">
        <f t="shared" si="6"/>
        <v>3</v>
      </c>
      <c r="O115" s="66"/>
    </row>
    <row r="116" spans="1:15" s="67" customFormat="1" x14ac:dyDescent="0.35">
      <c r="A116" s="85">
        <v>77</v>
      </c>
      <c r="B116" s="139">
        <v>2.8674779152272083</v>
      </c>
      <c r="C116" s="140">
        <v>3</v>
      </c>
      <c r="D116" s="141">
        <v>2.0350069661725869</v>
      </c>
      <c r="E116" s="140">
        <v>2</v>
      </c>
      <c r="F116" s="142">
        <v>2</v>
      </c>
      <c r="G116" s="140">
        <v>0.76</v>
      </c>
      <c r="H116" s="141">
        <f t="shared" si="6"/>
        <v>4.0415229359019635</v>
      </c>
      <c r="I116" s="140">
        <f t="shared" si="6"/>
        <v>4</v>
      </c>
      <c r="J116" s="141">
        <f t="shared" si="6"/>
        <v>2.6311814467750616</v>
      </c>
      <c r="K116" s="142">
        <f t="shared" si="6"/>
        <v>3</v>
      </c>
      <c r="O116" s="66"/>
    </row>
    <row r="117" spans="1:15" s="67" customFormat="1" x14ac:dyDescent="0.35">
      <c r="A117" s="85">
        <v>78</v>
      </c>
      <c r="B117" s="139">
        <v>4.1427082365876347</v>
      </c>
      <c r="C117" s="140">
        <v>6</v>
      </c>
      <c r="D117" s="141">
        <v>2.6811333220260094</v>
      </c>
      <c r="E117" s="140">
        <v>4</v>
      </c>
      <c r="F117" s="142">
        <v>4</v>
      </c>
      <c r="G117" s="140">
        <v>0.77</v>
      </c>
      <c r="H117" s="141">
        <f t="shared" si="6"/>
        <v>4.097864659476306</v>
      </c>
      <c r="I117" s="140">
        <f t="shared" si="6"/>
        <v>4</v>
      </c>
      <c r="J117" s="141">
        <f t="shared" si="6"/>
        <v>2.6590190300341781</v>
      </c>
      <c r="K117" s="142">
        <f t="shared" si="6"/>
        <v>3</v>
      </c>
      <c r="O117" s="66"/>
    </row>
    <row r="118" spans="1:15" s="67" customFormat="1" x14ac:dyDescent="0.35">
      <c r="A118" s="85">
        <v>79</v>
      </c>
      <c r="B118" s="139">
        <v>1.4953914544520521</v>
      </c>
      <c r="C118" s="140">
        <v>1</v>
      </c>
      <c r="D118" s="141">
        <v>1.2749678799228692</v>
      </c>
      <c r="E118" s="140">
        <v>1</v>
      </c>
      <c r="F118" s="142">
        <v>2</v>
      </c>
      <c r="G118" s="140">
        <v>0.78</v>
      </c>
      <c r="H118" s="141">
        <f t="shared" si="6"/>
        <v>4.137731400640873</v>
      </c>
      <c r="I118" s="140">
        <f t="shared" si="6"/>
        <v>4</v>
      </c>
      <c r="J118" s="141">
        <f t="shared" si="6"/>
        <v>2.6786808368663939</v>
      </c>
      <c r="K118" s="142">
        <f t="shared" si="6"/>
        <v>3</v>
      </c>
      <c r="O118" s="66"/>
    </row>
    <row r="119" spans="1:15" s="67" customFormat="1" x14ac:dyDescent="0.35">
      <c r="A119" s="85">
        <v>80</v>
      </c>
      <c r="B119" s="139">
        <v>2.0797021287382691</v>
      </c>
      <c r="C119" s="140">
        <v>2</v>
      </c>
      <c r="D119" s="141">
        <v>1.6107297643827068</v>
      </c>
      <c r="E119" s="140">
        <v>1</v>
      </c>
      <c r="F119" s="142">
        <v>2</v>
      </c>
      <c r="G119" s="140">
        <v>0.79</v>
      </c>
      <c r="H119" s="141">
        <f t="shared" si="6"/>
        <v>4.2284756877388476</v>
      </c>
      <c r="I119" s="140">
        <f t="shared" si="6"/>
        <v>4</v>
      </c>
      <c r="J119" s="141">
        <f t="shared" si="6"/>
        <v>2.7233277054795653</v>
      </c>
      <c r="K119" s="142">
        <f t="shared" si="6"/>
        <v>3</v>
      </c>
      <c r="O119" s="66"/>
    </row>
    <row r="120" spans="1:15" s="67" customFormat="1" x14ac:dyDescent="0.35">
      <c r="A120" s="85">
        <v>81</v>
      </c>
      <c r="B120" s="139">
        <v>4.1259499602972998</v>
      </c>
      <c r="C120" s="140">
        <v>5</v>
      </c>
      <c r="D120" s="141">
        <v>2.6728734062406554</v>
      </c>
      <c r="E120" s="140">
        <v>3</v>
      </c>
      <c r="F120" s="142">
        <v>2</v>
      </c>
      <c r="G120" s="140">
        <v>0.8</v>
      </c>
      <c r="H120" s="141">
        <f t="shared" si="6"/>
        <v>4.3093969039214661</v>
      </c>
      <c r="I120" s="140">
        <f t="shared" si="6"/>
        <v>5</v>
      </c>
      <c r="J120" s="141">
        <f t="shared" si="6"/>
        <v>2.7630192699949356</v>
      </c>
      <c r="K120" s="142">
        <f t="shared" si="6"/>
        <v>3</v>
      </c>
      <c r="O120" s="66"/>
    </row>
    <row r="121" spans="1:15" s="67" customFormat="1" x14ac:dyDescent="0.35">
      <c r="A121" s="85">
        <v>82</v>
      </c>
      <c r="B121" s="139">
        <v>4.4308186563562355</v>
      </c>
      <c r="C121" s="140">
        <v>1</v>
      </c>
      <c r="D121" s="141">
        <v>2.8223676207047963</v>
      </c>
      <c r="E121" s="140">
        <v>1</v>
      </c>
      <c r="F121" s="142">
        <v>0</v>
      </c>
      <c r="G121" s="140">
        <v>0.81</v>
      </c>
      <c r="H121" s="141">
        <f t="shared" si="6"/>
        <v>4.3785367423384809</v>
      </c>
      <c r="I121" s="140">
        <f t="shared" si="6"/>
        <v>5</v>
      </c>
      <c r="J121" s="141">
        <f t="shared" si="6"/>
        <v>2.7968434530778943</v>
      </c>
      <c r="K121" s="142">
        <f t="shared" si="6"/>
        <v>3</v>
      </c>
      <c r="O121" s="66"/>
    </row>
    <row r="122" spans="1:15" s="67" customFormat="1" x14ac:dyDescent="0.35">
      <c r="A122" s="85">
        <v>83</v>
      </c>
      <c r="B122" s="139">
        <v>2.9169002410469074</v>
      </c>
      <c r="C122" s="140">
        <v>3</v>
      </c>
      <c r="D122" s="141">
        <v>2.060844525563962</v>
      </c>
      <c r="E122" s="140">
        <v>2</v>
      </c>
      <c r="F122" s="142">
        <v>2</v>
      </c>
      <c r="G122" s="140">
        <v>0.82</v>
      </c>
      <c r="H122" s="141">
        <f t="shared" si="6"/>
        <v>4.439611963690278</v>
      </c>
      <c r="I122" s="140">
        <f t="shared" si="6"/>
        <v>5</v>
      </c>
      <c r="J122" s="141">
        <f t="shared" si="6"/>
        <v>2.826655588162255</v>
      </c>
      <c r="K122" s="142">
        <f t="shared" si="6"/>
        <v>3</v>
      </c>
      <c r="O122" s="66"/>
    </row>
    <row r="123" spans="1:15" s="67" customFormat="1" x14ac:dyDescent="0.35">
      <c r="A123" s="85">
        <v>84</v>
      </c>
      <c r="B123" s="139">
        <v>4.746083815032442</v>
      </c>
      <c r="C123" s="140">
        <v>2</v>
      </c>
      <c r="D123" s="141">
        <v>2.9753635987017923</v>
      </c>
      <c r="E123" s="140">
        <v>1</v>
      </c>
      <c r="F123" s="142">
        <v>0</v>
      </c>
      <c r="G123" s="140">
        <v>0.83</v>
      </c>
      <c r="H123" s="141">
        <f t="shared" si="6"/>
        <v>4.5164509660621226</v>
      </c>
      <c r="I123" s="140">
        <f t="shared" si="6"/>
        <v>5</v>
      </c>
      <c r="J123" s="141">
        <f t="shared" si="6"/>
        <v>2.8640775042327005</v>
      </c>
      <c r="K123" s="142">
        <f t="shared" si="6"/>
        <v>3</v>
      </c>
      <c r="O123" s="66"/>
    </row>
    <row r="124" spans="1:15" s="67" customFormat="1" x14ac:dyDescent="0.35">
      <c r="A124" s="85">
        <v>85</v>
      </c>
      <c r="B124" s="139">
        <v>1.9153260451949101</v>
      </c>
      <c r="C124" s="140">
        <v>3</v>
      </c>
      <c r="D124" s="141">
        <v>1.5185386341165321</v>
      </c>
      <c r="E124" s="140">
        <v>2</v>
      </c>
      <c r="F124" s="142">
        <v>3</v>
      </c>
      <c r="G124" s="140">
        <v>0.84</v>
      </c>
      <c r="H124" s="141">
        <f t="shared" si="6"/>
        <v>4.5882868533210086</v>
      </c>
      <c r="I124" s="140">
        <f t="shared" si="6"/>
        <v>5</v>
      </c>
      <c r="J124" s="141">
        <f t="shared" si="6"/>
        <v>2.8989776278920774</v>
      </c>
      <c r="K124" s="142">
        <f t="shared" si="6"/>
        <v>3</v>
      </c>
      <c r="O124" s="66"/>
    </row>
    <row r="125" spans="1:15" s="67" customFormat="1" x14ac:dyDescent="0.35">
      <c r="A125" s="85">
        <v>86</v>
      </c>
      <c r="B125" s="139">
        <v>5.3534393420359896</v>
      </c>
      <c r="C125" s="140">
        <v>9</v>
      </c>
      <c r="D125" s="141">
        <v>3.2661289353533021</v>
      </c>
      <c r="E125" s="140">
        <v>6</v>
      </c>
      <c r="F125" s="142">
        <v>4</v>
      </c>
      <c r="G125" s="140">
        <v>0.85</v>
      </c>
      <c r="H125" s="141">
        <f t="shared" si="6"/>
        <v>4.6875829442606598</v>
      </c>
      <c r="I125" s="140">
        <f t="shared" si="6"/>
        <v>5</v>
      </c>
      <c r="J125" s="141">
        <f t="shared" si="6"/>
        <v>2.947088212780721</v>
      </c>
      <c r="K125" s="142">
        <f t="shared" si="6"/>
        <v>4</v>
      </c>
      <c r="O125" s="66"/>
    </row>
    <row r="126" spans="1:15" s="67" customFormat="1" x14ac:dyDescent="0.35">
      <c r="A126" s="85">
        <v>87</v>
      </c>
      <c r="B126" s="139">
        <v>1.18395989849072</v>
      </c>
      <c r="C126" s="140">
        <v>0</v>
      </c>
      <c r="D126" s="141">
        <v>1.0844235437886895</v>
      </c>
      <c r="E126" s="140">
        <v>0</v>
      </c>
      <c r="F126" s="142">
        <v>0</v>
      </c>
      <c r="G126" s="140">
        <v>0.86</v>
      </c>
      <c r="H126" s="141">
        <f t="shared" si="6"/>
        <v>4.7767812653417376</v>
      </c>
      <c r="I126" s="140">
        <f t="shared" si="6"/>
        <v>5</v>
      </c>
      <c r="J126" s="141">
        <f t="shared" si="6"/>
        <v>2.9901804836166481</v>
      </c>
      <c r="K126" s="142">
        <f t="shared" si="6"/>
        <v>4</v>
      </c>
      <c r="O126" s="66"/>
    </row>
    <row r="127" spans="1:15" s="67" customFormat="1" x14ac:dyDescent="0.35">
      <c r="A127" s="85">
        <v>88</v>
      </c>
      <c r="B127" s="139">
        <v>2.6196348754433814</v>
      </c>
      <c r="C127" s="140">
        <v>3</v>
      </c>
      <c r="D127" s="141">
        <v>1.9041968543410197</v>
      </c>
      <c r="E127" s="140">
        <v>2</v>
      </c>
      <c r="F127" s="142">
        <v>2</v>
      </c>
      <c r="G127" s="140">
        <v>0.87</v>
      </c>
      <c r="H127" s="141">
        <f t="shared" si="6"/>
        <v>4.8436487168402156</v>
      </c>
      <c r="I127" s="140">
        <f t="shared" si="6"/>
        <v>5</v>
      </c>
      <c r="J127" s="141">
        <f t="shared" si="6"/>
        <v>3.0224090207034018</v>
      </c>
      <c r="K127" s="142">
        <f t="shared" si="6"/>
        <v>4</v>
      </c>
      <c r="O127" s="66"/>
    </row>
    <row r="128" spans="1:15" s="67" customFormat="1" x14ac:dyDescent="0.35">
      <c r="A128" s="85">
        <v>89</v>
      </c>
      <c r="B128" s="139">
        <v>2.7394132132263316</v>
      </c>
      <c r="C128" s="140">
        <v>2</v>
      </c>
      <c r="D128" s="141">
        <v>1.9676819576359008</v>
      </c>
      <c r="E128" s="140">
        <v>2</v>
      </c>
      <c r="F128" s="142">
        <v>2</v>
      </c>
      <c r="G128" s="140">
        <v>0.88</v>
      </c>
      <c r="H128" s="141">
        <f t="shared" si="6"/>
        <v>4.9712893163781331</v>
      </c>
      <c r="I128" s="140">
        <f t="shared" si="6"/>
        <v>6</v>
      </c>
      <c r="J128" s="141">
        <f t="shared" si="6"/>
        <v>3.0837538913214875</v>
      </c>
      <c r="K128" s="142">
        <f t="shared" si="6"/>
        <v>4</v>
      </c>
      <c r="O128" s="66"/>
    </row>
    <row r="129" spans="1:15" s="67" customFormat="1" x14ac:dyDescent="0.35">
      <c r="A129" s="85">
        <v>90</v>
      </c>
      <c r="B129" s="139">
        <v>2.2165058481269639</v>
      </c>
      <c r="C129" s="140">
        <v>3</v>
      </c>
      <c r="D129" s="141">
        <v>1.6863474361015407</v>
      </c>
      <c r="E129" s="140">
        <v>2</v>
      </c>
      <c r="F129" s="142">
        <v>3</v>
      </c>
      <c r="G129" s="140">
        <v>0.89</v>
      </c>
      <c r="H129" s="141">
        <f t="shared" si="6"/>
        <v>5.0760088144325719</v>
      </c>
      <c r="I129" s="140">
        <f t="shared" si="6"/>
        <v>6</v>
      </c>
      <c r="J129" s="141">
        <f t="shared" si="6"/>
        <v>3.1339169611612379</v>
      </c>
      <c r="K129" s="142">
        <f t="shared" si="6"/>
        <v>4</v>
      </c>
      <c r="O129" s="66"/>
    </row>
    <row r="130" spans="1:15" s="67" customFormat="1" x14ac:dyDescent="0.35">
      <c r="A130" s="85">
        <v>91</v>
      </c>
      <c r="B130" s="139">
        <v>4.507831402716497</v>
      </c>
      <c r="C130" s="140">
        <v>8</v>
      </c>
      <c r="D130" s="141">
        <v>2.8598843941791228</v>
      </c>
      <c r="E130" s="140">
        <v>6</v>
      </c>
      <c r="F130" s="142">
        <v>5</v>
      </c>
      <c r="G130" s="140">
        <v>0.9</v>
      </c>
      <c r="H130" s="141">
        <f t="shared" si="6"/>
        <v>5.1679250015638063</v>
      </c>
      <c r="I130" s="140">
        <f t="shared" si="6"/>
        <v>6</v>
      </c>
      <c r="J130" s="141">
        <f t="shared" si="6"/>
        <v>3.1778283706356611</v>
      </c>
      <c r="K130" s="142">
        <f t="shared" si="6"/>
        <v>4</v>
      </c>
      <c r="O130" s="66"/>
    </row>
    <row r="131" spans="1:15" s="67" customFormat="1" x14ac:dyDescent="0.35">
      <c r="A131" s="85">
        <v>92</v>
      </c>
      <c r="B131" s="139">
        <v>1.228661644721488</v>
      </c>
      <c r="C131" s="140">
        <v>3</v>
      </c>
      <c r="D131" s="141">
        <v>1.1124286784715611</v>
      </c>
      <c r="E131" s="140">
        <v>3</v>
      </c>
      <c r="F131" s="142">
        <v>5</v>
      </c>
      <c r="G131" s="140">
        <v>0.91</v>
      </c>
      <c r="H131" s="141">
        <f t="shared" si="6"/>
        <v>5.2943335195374122</v>
      </c>
      <c r="I131" s="140">
        <f t="shared" si="6"/>
        <v>6</v>
      </c>
      <c r="J131" s="141">
        <f t="shared" si="6"/>
        <v>3.2380419899454687</v>
      </c>
      <c r="K131" s="142">
        <f t="shared" si="6"/>
        <v>4</v>
      </c>
      <c r="O131" s="66"/>
    </row>
    <row r="132" spans="1:15" s="67" customFormat="1" x14ac:dyDescent="0.35">
      <c r="A132" s="85">
        <v>93</v>
      </c>
      <c r="B132" s="139">
        <v>1.6979622028540333</v>
      </c>
      <c r="C132" s="140">
        <v>4</v>
      </c>
      <c r="D132" s="141">
        <v>1.3940696264670653</v>
      </c>
      <c r="E132" s="140">
        <v>4</v>
      </c>
      <c r="F132" s="142">
        <v>5</v>
      </c>
      <c r="G132" s="140">
        <v>0.92</v>
      </c>
      <c r="H132" s="141">
        <f t="shared" si="6"/>
        <v>5.3966630780095661</v>
      </c>
      <c r="I132" s="140">
        <f t="shared" si="6"/>
        <v>7</v>
      </c>
      <c r="J132" s="141">
        <f t="shared" si="6"/>
        <v>3.2866419337449222</v>
      </c>
      <c r="K132" s="142">
        <f t="shared" si="6"/>
        <v>5</v>
      </c>
      <c r="O132" s="66"/>
    </row>
    <row r="133" spans="1:15" s="67" customFormat="1" x14ac:dyDescent="0.35">
      <c r="A133" s="85">
        <v>94</v>
      </c>
      <c r="B133" s="139">
        <v>2.7981906862788914</v>
      </c>
      <c r="C133" s="140">
        <v>1</v>
      </c>
      <c r="D133" s="141">
        <v>1.9986503796825426</v>
      </c>
      <c r="E133" s="140">
        <v>0</v>
      </c>
      <c r="F133" s="142">
        <v>0</v>
      </c>
      <c r="G133" s="140">
        <v>0.93</v>
      </c>
      <c r="H133" s="141">
        <f t="shared" si="6"/>
        <v>5.4990190390848985</v>
      </c>
      <c r="I133" s="140">
        <f t="shared" si="6"/>
        <v>7</v>
      </c>
      <c r="J133" s="141">
        <f t="shared" si="6"/>
        <v>3.3351293812717566</v>
      </c>
      <c r="K133" s="142">
        <f t="shared" si="6"/>
        <v>5</v>
      </c>
      <c r="O133" s="66"/>
    </row>
    <row r="134" spans="1:15" s="67" customFormat="1" x14ac:dyDescent="0.35">
      <c r="A134" s="85">
        <v>95</v>
      </c>
      <c r="B134" s="139">
        <v>2.2931037968269172</v>
      </c>
      <c r="C134" s="140">
        <v>1</v>
      </c>
      <c r="D134" s="141">
        <v>1.7282852611292365</v>
      </c>
      <c r="E134" s="140">
        <v>0</v>
      </c>
      <c r="F134" s="142">
        <v>0</v>
      </c>
      <c r="G134" s="140">
        <v>0.94</v>
      </c>
      <c r="H134" s="141">
        <f t="shared" si="6"/>
        <v>5.6159702384729409</v>
      </c>
      <c r="I134" s="140">
        <f t="shared" si="6"/>
        <v>7</v>
      </c>
      <c r="J134" s="141">
        <f t="shared" si="6"/>
        <v>3.3903831654867154</v>
      </c>
      <c r="K134" s="142">
        <f t="shared" si="6"/>
        <v>5</v>
      </c>
      <c r="O134" s="66"/>
    </row>
    <row r="135" spans="1:15" s="67" customFormat="1" x14ac:dyDescent="0.35">
      <c r="A135" s="85">
        <v>96</v>
      </c>
      <c r="B135" s="139">
        <v>6.5898908987564182</v>
      </c>
      <c r="C135" s="140">
        <v>6</v>
      </c>
      <c r="D135" s="141">
        <v>3.845017118816124</v>
      </c>
      <c r="E135" s="140">
        <v>4</v>
      </c>
      <c r="F135" s="142">
        <v>2</v>
      </c>
      <c r="G135" s="140">
        <v>0.95</v>
      </c>
      <c r="H135" s="141">
        <f t="shared" si="6"/>
        <v>5.8535154999408459</v>
      </c>
      <c r="I135" s="140">
        <f t="shared" si="6"/>
        <v>8</v>
      </c>
      <c r="J135" s="141">
        <f t="shared" si="6"/>
        <v>3.5021466123511802</v>
      </c>
      <c r="K135" s="142">
        <f t="shared" si="6"/>
        <v>5</v>
      </c>
      <c r="O135" s="66"/>
    </row>
    <row r="136" spans="1:15" s="67" customFormat="1" x14ac:dyDescent="0.35">
      <c r="A136" s="85">
        <v>97</v>
      </c>
      <c r="B136" s="139">
        <v>4.795488672372568</v>
      </c>
      <c r="C136" s="140">
        <v>1</v>
      </c>
      <c r="D136" s="141">
        <v>2.9992035513341309</v>
      </c>
      <c r="E136" s="140">
        <v>0</v>
      </c>
      <c r="F136" s="142">
        <v>0</v>
      </c>
      <c r="G136" s="140">
        <v>0.96</v>
      </c>
      <c r="H136" s="141">
        <f t="shared" si="6"/>
        <v>6.2660332182062328</v>
      </c>
      <c r="I136" s="140">
        <f t="shared" si="6"/>
        <v>8</v>
      </c>
      <c r="J136" s="141">
        <f t="shared" si="6"/>
        <v>3.6948523232886905</v>
      </c>
      <c r="K136" s="142">
        <f t="shared" si="6"/>
        <v>6</v>
      </c>
      <c r="O136" s="66"/>
    </row>
    <row r="137" spans="1:15" s="67" customFormat="1" x14ac:dyDescent="0.35">
      <c r="A137" s="85">
        <v>98</v>
      </c>
      <c r="B137" s="139">
        <v>3.9597158050169408</v>
      </c>
      <c r="C137" s="140">
        <v>4</v>
      </c>
      <c r="D137" s="141">
        <v>2.5906554415733396</v>
      </c>
      <c r="E137" s="140">
        <v>3</v>
      </c>
      <c r="F137" s="142">
        <v>2</v>
      </c>
      <c r="G137" s="140">
        <v>0.97</v>
      </c>
      <c r="H137" s="141">
        <f t="shared" si="6"/>
        <v>6.5275241601773644</v>
      </c>
      <c r="I137" s="140">
        <f t="shared" si="6"/>
        <v>9</v>
      </c>
      <c r="J137" s="141">
        <f t="shared" si="6"/>
        <v>3.816171857705343</v>
      </c>
      <c r="K137" s="142">
        <f t="shared" si="6"/>
        <v>6</v>
      </c>
      <c r="O137" s="66"/>
    </row>
    <row r="138" spans="1:15" s="67" customFormat="1" x14ac:dyDescent="0.35">
      <c r="A138" s="85">
        <v>99</v>
      </c>
      <c r="B138" s="139">
        <v>2.7129210090072196</v>
      </c>
      <c r="C138" s="140">
        <v>3</v>
      </c>
      <c r="D138" s="141">
        <v>1.9536847701636941</v>
      </c>
      <c r="E138" s="140">
        <v>2</v>
      </c>
      <c r="F138" s="142">
        <v>2</v>
      </c>
      <c r="G138" s="140">
        <v>0.98</v>
      </c>
      <c r="H138" s="141">
        <f t="shared" si="6"/>
        <v>7.0999473079401909</v>
      </c>
      <c r="I138" s="140">
        <f t="shared" si="6"/>
        <v>9.0199999999999818</v>
      </c>
      <c r="J138" s="141">
        <f t="shared" si="6"/>
        <v>4.0797051262135389</v>
      </c>
      <c r="K138" s="142">
        <f t="shared" si="6"/>
        <v>7</v>
      </c>
      <c r="O138" s="66"/>
    </row>
    <row r="139" spans="1:15" s="67" customFormat="1" x14ac:dyDescent="0.35">
      <c r="A139" s="85">
        <v>100</v>
      </c>
      <c r="B139" s="139">
        <v>1.1975380145089494</v>
      </c>
      <c r="C139" s="140">
        <v>1</v>
      </c>
      <c r="D139" s="141">
        <v>1.0929561380230315</v>
      </c>
      <c r="E139" s="140">
        <v>1</v>
      </c>
      <c r="F139" s="142">
        <v>3</v>
      </c>
      <c r="G139" s="140">
        <v>0.99</v>
      </c>
      <c r="H139" s="141">
        <f t="shared" si="6"/>
        <v>8.0502589669097411</v>
      </c>
      <c r="I139" s="140">
        <f t="shared" si="6"/>
        <v>11</v>
      </c>
      <c r="J139" s="141">
        <f t="shared" si="6"/>
        <v>4.5118233477113394</v>
      </c>
      <c r="K139" s="142">
        <f t="shared" si="6"/>
        <v>7</v>
      </c>
      <c r="O139" s="66"/>
    </row>
    <row r="140" spans="1:15" s="67" customFormat="1" ht="18.600000000000001" thickBot="1" x14ac:dyDescent="0.4">
      <c r="A140" s="85">
        <v>101</v>
      </c>
      <c r="B140" s="139">
        <v>1.2276465834643546</v>
      </c>
      <c r="C140" s="140">
        <v>3</v>
      </c>
      <c r="D140" s="141">
        <v>1.1117954544524862</v>
      </c>
      <c r="E140" s="140">
        <v>2</v>
      </c>
      <c r="F140" s="142">
        <v>4</v>
      </c>
      <c r="G140" s="143">
        <v>0.999</v>
      </c>
      <c r="H140" s="144">
        <f t="shared" si="6"/>
        <v>10.009664114221719</v>
      </c>
      <c r="I140" s="143">
        <f t="shared" si="6"/>
        <v>13.000999999999976</v>
      </c>
      <c r="J140" s="144">
        <f t="shared" si="6"/>
        <v>5.386021373655784</v>
      </c>
      <c r="K140" s="145">
        <f t="shared" si="6"/>
        <v>9.0009999999999764</v>
      </c>
      <c r="O140" s="66"/>
    </row>
    <row r="141" spans="1:15" s="67" customFormat="1" x14ac:dyDescent="0.35">
      <c r="A141" s="85">
        <v>102</v>
      </c>
      <c r="B141" s="139">
        <v>3.8296197862556158</v>
      </c>
      <c r="C141" s="140">
        <v>5</v>
      </c>
      <c r="D141" s="141">
        <v>2.5259365998510899</v>
      </c>
      <c r="E141" s="140">
        <v>4</v>
      </c>
      <c r="F141" s="142">
        <v>3</v>
      </c>
      <c r="G141" s="140"/>
      <c r="H141" s="141"/>
      <c r="I141" s="140"/>
      <c r="J141" s="141"/>
      <c r="K141" s="136"/>
    </row>
    <row r="142" spans="1:15" s="67" customFormat="1" x14ac:dyDescent="0.35">
      <c r="A142" s="85">
        <v>103</v>
      </c>
      <c r="B142" s="139">
        <v>2.4770642948157064</v>
      </c>
      <c r="C142" s="140">
        <v>5</v>
      </c>
      <c r="D142" s="141">
        <v>1.827929502859835</v>
      </c>
      <c r="E142" s="140">
        <v>4</v>
      </c>
      <c r="F142" s="142">
        <v>5</v>
      </c>
      <c r="G142" s="140"/>
      <c r="H142" s="141"/>
      <c r="I142" s="140"/>
      <c r="J142" s="141"/>
      <c r="K142" s="140"/>
    </row>
    <row r="143" spans="1:15" s="67" customFormat="1" x14ac:dyDescent="0.35">
      <c r="A143" s="85">
        <v>104</v>
      </c>
      <c r="B143" s="139">
        <v>3.1075357304537286</v>
      </c>
      <c r="C143" s="140">
        <v>3</v>
      </c>
      <c r="D143" s="141">
        <v>2.1598022608644327</v>
      </c>
      <c r="E143" s="140">
        <v>2</v>
      </c>
      <c r="F143" s="142">
        <v>2</v>
      </c>
      <c r="G143" s="140"/>
      <c r="H143" s="141"/>
      <c r="I143" s="140"/>
      <c r="J143" s="141"/>
      <c r="K143" s="140"/>
    </row>
    <row r="144" spans="1:15" s="67" customFormat="1" x14ac:dyDescent="0.35">
      <c r="A144" s="85">
        <v>105</v>
      </c>
      <c r="B144" s="139">
        <v>2.0641382549734515</v>
      </c>
      <c r="C144" s="140">
        <v>4</v>
      </c>
      <c r="D144" s="141">
        <v>1.6020654170009909</v>
      </c>
      <c r="E144" s="140">
        <v>3</v>
      </c>
      <c r="F144" s="142">
        <v>4</v>
      </c>
      <c r="G144" s="140"/>
      <c r="H144" s="141"/>
      <c r="I144" s="140"/>
      <c r="J144" s="141"/>
      <c r="K144" s="140"/>
    </row>
    <row r="145" spans="1:11" s="67" customFormat="1" x14ac:dyDescent="0.35">
      <c r="A145" s="85">
        <v>106</v>
      </c>
      <c r="B145" s="139">
        <v>0.99131160164556098</v>
      </c>
      <c r="C145" s="140">
        <v>0</v>
      </c>
      <c r="D145" s="141">
        <v>0.96063696017165234</v>
      </c>
      <c r="E145" s="140">
        <v>0</v>
      </c>
      <c r="F145" s="142">
        <v>0</v>
      </c>
      <c r="G145" s="140"/>
      <c r="H145" s="141"/>
      <c r="I145" s="140"/>
      <c r="J145" s="141"/>
      <c r="K145" s="140"/>
    </row>
    <row r="146" spans="1:11" s="67" customFormat="1" x14ac:dyDescent="0.35">
      <c r="A146" s="85">
        <v>107</v>
      </c>
      <c r="B146" s="139">
        <v>5.3924048223148464</v>
      </c>
      <c r="C146" s="140">
        <v>3</v>
      </c>
      <c r="D146" s="141">
        <v>3.2846220654760332</v>
      </c>
      <c r="E146" s="140">
        <v>2</v>
      </c>
      <c r="F146" s="142">
        <v>1</v>
      </c>
      <c r="G146" s="140"/>
      <c r="H146" s="141"/>
      <c r="I146" s="140"/>
      <c r="J146" s="141"/>
      <c r="K146" s="140"/>
    </row>
    <row r="147" spans="1:11" s="67" customFormat="1" x14ac:dyDescent="0.35">
      <c r="A147" s="85">
        <v>108</v>
      </c>
      <c r="B147" s="139">
        <v>2.2391378649584772</v>
      </c>
      <c r="C147" s="140">
        <v>1</v>
      </c>
      <c r="D147" s="141">
        <v>1.6987674777627622</v>
      </c>
      <c r="E147" s="140">
        <v>1</v>
      </c>
      <c r="F147" s="142">
        <v>1</v>
      </c>
      <c r="G147" s="140"/>
      <c r="H147" s="141"/>
      <c r="I147" s="140"/>
      <c r="J147" s="141"/>
      <c r="K147" s="140"/>
    </row>
    <row r="148" spans="1:11" s="67" customFormat="1" x14ac:dyDescent="0.35">
      <c r="A148" s="85">
        <v>109</v>
      </c>
      <c r="B148" s="139">
        <v>4.0636244585648029</v>
      </c>
      <c r="C148" s="140">
        <v>4</v>
      </c>
      <c r="D148" s="141">
        <v>2.642108735607009</v>
      </c>
      <c r="E148" s="140">
        <v>3</v>
      </c>
      <c r="F148" s="142">
        <v>2</v>
      </c>
      <c r="G148" s="140"/>
      <c r="H148" s="141"/>
      <c r="I148" s="140"/>
      <c r="J148" s="141"/>
      <c r="K148" s="140"/>
    </row>
    <row r="149" spans="1:11" s="67" customFormat="1" x14ac:dyDescent="0.35">
      <c r="A149" s="85">
        <v>110</v>
      </c>
      <c r="B149" s="139">
        <v>2.9809813666826019</v>
      </c>
      <c r="C149" s="140">
        <v>4</v>
      </c>
      <c r="D149" s="141">
        <v>2.0942310687371117</v>
      </c>
      <c r="E149" s="140">
        <v>3</v>
      </c>
      <c r="F149" s="142">
        <v>3</v>
      </c>
      <c r="G149" s="140"/>
      <c r="H149" s="141"/>
      <c r="I149" s="140"/>
      <c r="J149" s="141"/>
      <c r="K149" s="140"/>
    </row>
    <row r="150" spans="1:11" s="67" customFormat="1" x14ac:dyDescent="0.35">
      <c r="A150" s="85">
        <v>111</v>
      </c>
      <c r="B150" s="139">
        <v>1.8756102626393927</v>
      </c>
      <c r="C150" s="140">
        <v>2</v>
      </c>
      <c r="D150" s="141">
        <v>1.4960259310148953</v>
      </c>
      <c r="E150" s="140">
        <v>1</v>
      </c>
      <c r="F150" s="142">
        <v>2</v>
      </c>
      <c r="G150" s="140"/>
      <c r="H150" s="141"/>
      <c r="I150" s="140"/>
      <c r="J150" s="141"/>
      <c r="K150" s="140"/>
    </row>
    <row r="151" spans="1:11" s="67" customFormat="1" x14ac:dyDescent="0.35">
      <c r="A151" s="85">
        <v>112</v>
      </c>
      <c r="B151" s="139">
        <v>2.4973857927770164</v>
      </c>
      <c r="C151" s="140">
        <v>3</v>
      </c>
      <c r="D151" s="141">
        <v>1.8388493006051594</v>
      </c>
      <c r="E151" s="140">
        <v>2</v>
      </c>
      <c r="F151" s="142">
        <v>3</v>
      </c>
      <c r="G151" s="140"/>
      <c r="H151" s="141"/>
      <c r="I151" s="140"/>
      <c r="J151" s="141"/>
      <c r="K151" s="140"/>
    </row>
    <row r="152" spans="1:11" s="67" customFormat="1" x14ac:dyDescent="0.35">
      <c r="A152" s="85">
        <v>113</v>
      </c>
      <c r="B152" s="139">
        <v>1.9737843890917628</v>
      </c>
      <c r="C152" s="140">
        <v>2</v>
      </c>
      <c r="D152" s="141">
        <v>1.5515023605030935</v>
      </c>
      <c r="E152" s="140">
        <v>1</v>
      </c>
      <c r="F152" s="142">
        <v>2</v>
      </c>
      <c r="G152" s="140"/>
      <c r="H152" s="141"/>
      <c r="I152" s="140"/>
      <c r="J152" s="141"/>
      <c r="K152" s="140"/>
    </row>
    <row r="153" spans="1:11" s="67" customFormat="1" x14ac:dyDescent="0.35">
      <c r="A153" s="85">
        <v>114</v>
      </c>
      <c r="B153" s="139">
        <v>2.5796871392211074</v>
      </c>
      <c r="C153" s="140">
        <v>4</v>
      </c>
      <c r="D153" s="141">
        <v>1.8829064204833326</v>
      </c>
      <c r="E153" s="140">
        <v>3</v>
      </c>
      <c r="F153" s="142">
        <v>3</v>
      </c>
      <c r="G153" s="140"/>
      <c r="H153" s="141"/>
      <c r="I153" s="140"/>
      <c r="J153" s="141"/>
      <c r="K153" s="140"/>
    </row>
    <row r="154" spans="1:11" s="67" customFormat="1" x14ac:dyDescent="0.35">
      <c r="A154" s="85">
        <v>115</v>
      </c>
      <c r="B154" s="139">
        <v>6.125925756470072</v>
      </c>
      <c r="C154" s="140">
        <v>5</v>
      </c>
      <c r="D154" s="141">
        <v>3.629590010235372</v>
      </c>
      <c r="E154" s="140">
        <v>3</v>
      </c>
      <c r="F154" s="142">
        <v>2</v>
      </c>
      <c r="G154" s="140"/>
      <c r="H154" s="141"/>
      <c r="I154" s="140"/>
      <c r="J154" s="141"/>
      <c r="K154" s="140"/>
    </row>
    <row r="155" spans="1:11" s="67" customFormat="1" x14ac:dyDescent="0.35">
      <c r="A155" s="85">
        <v>116</v>
      </c>
      <c r="B155" s="139">
        <v>4.7430341380882224</v>
      </c>
      <c r="C155" s="140">
        <v>4</v>
      </c>
      <c r="D155" s="141">
        <v>2.9738908354452676</v>
      </c>
      <c r="E155" s="140">
        <v>2</v>
      </c>
      <c r="F155" s="142">
        <v>2</v>
      </c>
      <c r="G155" s="140"/>
      <c r="H155" s="141"/>
      <c r="I155" s="140"/>
      <c r="J155" s="141"/>
      <c r="K155" s="140"/>
    </row>
    <row r="156" spans="1:11" s="67" customFormat="1" x14ac:dyDescent="0.35">
      <c r="A156" s="85">
        <v>117</v>
      </c>
      <c r="B156" s="139">
        <v>3.6174073059962546</v>
      </c>
      <c r="C156" s="140">
        <v>3</v>
      </c>
      <c r="D156" s="141">
        <v>2.419611051577383</v>
      </c>
      <c r="E156" s="140">
        <v>2</v>
      </c>
      <c r="F156" s="142">
        <v>2</v>
      </c>
      <c r="G156" s="140"/>
      <c r="H156" s="141"/>
      <c r="I156" s="140"/>
      <c r="J156" s="141"/>
      <c r="K156" s="140"/>
    </row>
    <row r="157" spans="1:11" s="67" customFormat="1" x14ac:dyDescent="0.35">
      <c r="A157" s="85">
        <v>118</v>
      </c>
      <c r="B157" s="139">
        <v>2.4256479739898591</v>
      </c>
      <c r="C157" s="140">
        <v>0</v>
      </c>
      <c r="D157" s="141">
        <v>1.8002252371856968</v>
      </c>
      <c r="E157" s="140">
        <v>0</v>
      </c>
      <c r="F157" s="142">
        <v>0</v>
      </c>
      <c r="G157" s="140"/>
      <c r="H157" s="141"/>
      <c r="I157" s="140"/>
      <c r="J157" s="141"/>
      <c r="K157" s="140"/>
    </row>
    <row r="158" spans="1:11" s="67" customFormat="1" x14ac:dyDescent="0.35">
      <c r="A158" s="85">
        <v>119</v>
      </c>
      <c r="B158" s="139">
        <v>3.7921738527274624</v>
      </c>
      <c r="C158" s="140">
        <v>2</v>
      </c>
      <c r="D158" s="141">
        <v>2.5072446503339227</v>
      </c>
      <c r="E158" s="140">
        <v>1</v>
      </c>
      <c r="F158" s="142">
        <v>1</v>
      </c>
      <c r="G158" s="140"/>
      <c r="H158" s="141"/>
      <c r="I158" s="140"/>
      <c r="J158" s="141"/>
      <c r="K158" s="140"/>
    </row>
    <row r="159" spans="1:11" s="67" customFormat="1" x14ac:dyDescent="0.35">
      <c r="A159" s="85">
        <v>120</v>
      </c>
      <c r="B159" s="139">
        <v>8.1863282159623463</v>
      </c>
      <c r="C159" s="140">
        <v>10</v>
      </c>
      <c r="D159" s="141">
        <v>4.5732086363752762</v>
      </c>
      <c r="E159" s="140">
        <v>6</v>
      </c>
      <c r="F159" s="142">
        <v>3</v>
      </c>
      <c r="G159" s="140"/>
      <c r="H159" s="141"/>
      <c r="I159" s="140"/>
      <c r="J159" s="141"/>
      <c r="K159" s="140"/>
    </row>
    <row r="160" spans="1:11" s="67" customFormat="1" x14ac:dyDescent="0.35">
      <c r="A160" s="85">
        <v>121</v>
      </c>
      <c r="B160" s="139">
        <v>1.157231129973211</v>
      </c>
      <c r="C160" s="140">
        <v>2</v>
      </c>
      <c r="D160" s="141">
        <v>1.0675584990418419</v>
      </c>
      <c r="E160" s="140">
        <v>2</v>
      </c>
      <c r="F160" s="142">
        <v>3</v>
      </c>
      <c r="G160" s="140"/>
      <c r="H160" s="141"/>
      <c r="I160" s="140"/>
      <c r="J160" s="141"/>
      <c r="K160" s="140"/>
    </row>
    <row r="161" spans="1:11" s="67" customFormat="1" x14ac:dyDescent="0.35">
      <c r="A161" s="85">
        <v>122</v>
      </c>
      <c r="B161" s="139">
        <v>3.0729647356438412</v>
      </c>
      <c r="C161" s="140">
        <v>3</v>
      </c>
      <c r="D161" s="141">
        <v>2.1419368242417041</v>
      </c>
      <c r="E161" s="140">
        <v>2</v>
      </c>
      <c r="F161" s="142">
        <v>2</v>
      </c>
      <c r="G161" s="140"/>
      <c r="H161" s="141"/>
      <c r="I161" s="140"/>
      <c r="J161" s="141"/>
      <c r="K161" s="140"/>
    </row>
    <row r="162" spans="1:11" s="67" customFormat="1" x14ac:dyDescent="0.35">
      <c r="A162" s="85">
        <v>123</v>
      </c>
      <c r="B162" s="139">
        <v>2.6176719171524212</v>
      </c>
      <c r="C162" s="140">
        <v>1</v>
      </c>
      <c r="D162" s="141">
        <v>1.9031520849363437</v>
      </c>
      <c r="E162" s="140">
        <v>1</v>
      </c>
      <c r="F162" s="142">
        <v>1</v>
      </c>
      <c r="G162" s="140"/>
      <c r="H162" s="141"/>
      <c r="I162" s="140"/>
      <c r="J162" s="141"/>
      <c r="K162" s="140"/>
    </row>
    <row r="163" spans="1:11" s="67" customFormat="1" x14ac:dyDescent="0.35">
      <c r="A163" s="85">
        <v>124</v>
      </c>
      <c r="B163" s="139">
        <v>2.8991600874173709</v>
      </c>
      <c r="C163" s="140">
        <v>1</v>
      </c>
      <c r="D163" s="141">
        <v>2.0515791068412401</v>
      </c>
      <c r="E163" s="140">
        <v>0</v>
      </c>
      <c r="F163" s="142">
        <v>0</v>
      </c>
      <c r="G163" s="140"/>
      <c r="H163" s="141"/>
      <c r="I163" s="140"/>
      <c r="J163" s="141"/>
      <c r="K163" s="140"/>
    </row>
    <row r="164" spans="1:11" s="67" customFormat="1" x14ac:dyDescent="0.35">
      <c r="A164" s="85">
        <v>125</v>
      </c>
      <c r="B164" s="139">
        <v>4.9701968342506815</v>
      </c>
      <c r="C164" s="140">
        <v>7</v>
      </c>
      <c r="D164" s="141">
        <v>3.0832298485635361</v>
      </c>
      <c r="E164" s="140">
        <v>4</v>
      </c>
      <c r="F164" s="142">
        <v>3</v>
      </c>
      <c r="G164" s="140"/>
      <c r="H164" s="141"/>
      <c r="I164" s="140"/>
      <c r="J164" s="141"/>
      <c r="K164" s="140"/>
    </row>
    <row r="165" spans="1:11" s="67" customFormat="1" x14ac:dyDescent="0.35">
      <c r="A165" s="85">
        <v>126</v>
      </c>
      <c r="B165" s="139">
        <v>2.3523731639582386</v>
      </c>
      <c r="C165" s="140">
        <v>3</v>
      </c>
      <c r="D165" s="141">
        <v>1.7605499809154366</v>
      </c>
      <c r="E165" s="140">
        <v>2</v>
      </c>
      <c r="F165" s="142">
        <v>2</v>
      </c>
      <c r="G165" s="140"/>
      <c r="H165" s="141"/>
      <c r="I165" s="140"/>
      <c r="J165" s="141"/>
      <c r="K165" s="140"/>
    </row>
    <row r="166" spans="1:11" s="67" customFormat="1" x14ac:dyDescent="0.35">
      <c r="A166" s="85">
        <v>127</v>
      </c>
      <c r="B166" s="139">
        <v>1.5049172546896386</v>
      </c>
      <c r="C166" s="140">
        <v>1</v>
      </c>
      <c r="D166" s="141">
        <v>1.2806446170201817</v>
      </c>
      <c r="E166" s="140">
        <v>1</v>
      </c>
      <c r="F166" s="142">
        <v>1</v>
      </c>
      <c r="G166" s="140"/>
      <c r="H166" s="141"/>
      <c r="I166" s="140"/>
      <c r="J166" s="141"/>
      <c r="K166" s="140"/>
    </row>
    <row r="167" spans="1:11" s="67" customFormat="1" x14ac:dyDescent="0.35">
      <c r="A167" s="85">
        <v>128</v>
      </c>
      <c r="B167" s="139">
        <v>0.60672139189341789</v>
      </c>
      <c r="C167" s="140">
        <v>1</v>
      </c>
      <c r="D167" s="141">
        <v>0.69251475996657763</v>
      </c>
      <c r="E167" s="140">
        <v>1</v>
      </c>
      <c r="F167" s="142">
        <v>3</v>
      </c>
      <c r="G167" s="140"/>
      <c r="H167" s="141"/>
      <c r="I167" s="140"/>
      <c r="J167" s="141"/>
      <c r="K167" s="140"/>
    </row>
    <row r="168" spans="1:11" s="67" customFormat="1" x14ac:dyDescent="0.35">
      <c r="A168" s="85">
        <v>129</v>
      </c>
      <c r="B168" s="139">
        <v>0.5904973203234436</v>
      </c>
      <c r="C168" s="140">
        <v>0</v>
      </c>
      <c r="D168" s="141">
        <v>0.68032663278303118</v>
      </c>
      <c r="E168" s="140">
        <v>0</v>
      </c>
      <c r="F168" s="142">
        <v>1</v>
      </c>
      <c r="G168" s="140"/>
      <c r="H168" s="141"/>
      <c r="I168" s="140"/>
      <c r="J168" s="141"/>
      <c r="K168" s="140"/>
    </row>
    <row r="169" spans="1:11" s="67" customFormat="1" x14ac:dyDescent="0.35">
      <c r="A169" s="85">
        <v>130</v>
      </c>
      <c r="B169" s="139">
        <v>2.481325077357833</v>
      </c>
      <c r="C169" s="140">
        <v>5</v>
      </c>
      <c r="D169" s="141">
        <v>1.8302204292045865</v>
      </c>
      <c r="E169" s="140">
        <v>4</v>
      </c>
      <c r="F169" s="142">
        <v>4</v>
      </c>
      <c r="G169" s="140"/>
      <c r="H169" s="141"/>
      <c r="I169" s="140"/>
      <c r="J169" s="141"/>
      <c r="K169" s="140"/>
    </row>
    <row r="170" spans="1:11" s="67" customFormat="1" x14ac:dyDescent="0.35">
      <c r="A170" s="85">
        <v>131</v>
      </c>
      <c r="B170" s="139">
        <v>2.0276466511095692</v>
      </c>
      <c r="C170" s="140">
        <v>1</v>
      </c>
      <c r="D170" s="141">
        <v>1.5816991115697234</v>
      </c>
      <c r="E170" s="140">
        <v>1</v>
      </c>
      <c r="F170" s="142">
        <v>1</v>
      </c>
      <c r="G170" s="140"/>
      <c r="H170" s="141"/>
      <c r="I170" s="140"/>
      <c r="J170" s="141"/>
      <c r="K170" s="140"/>
    </row>
    <row r="171" spans="1:11" s="67" customFormat="1" x14ac:dyDescent="0.35">
      <c r="A171" s="85">
        <v>132</v>
      </c>
      <c r="B171" s="139">
        <v>4.4785500472347897</v>
      </c>
      <c r="C171" s="140">
        <v>4</v>
      </c>
      <c r="D171" s="141">
        <v>2.8456312146717129</v>
      </c>
      <c r="E171" s="140">
        <v>3</v>
      </c>
      <c r="F171" s="142">
        <v>2</v>
      </c>
      <c r="G171" s="140"/>
      <c r="H171" s="141"/>
      <c r="I171" s="140"/>
      <c r="J171" s="141"/>
      <c r="K171" s="140"/>
    </row>
    <row r="172" spans="1:11" s="67" customFormat="1" x14ac:dyDescent="0.35">
      <c r="A172" s="85">
        <v>133</v>
      </c>
      <c r="B172" s="139">
        <v>2.774305205099743</v>
      </c>
      <c r="C172" s="140">
        <v>3</v>
      </c>
      <c r="D172" s="141">
        <v>1.9860799548591679</v>
      </c>
      <c r="E172" s="140">
        <v>2</v>
      </c>
      <c r="F172" s="142">
        <v>2</v>
      </c>
      <c r="G172" s="140"/>
      <c r="H172" s="141"/>
      <c r="I172" s="140"/>
      <c r="J172" s="141"/>
      <c r="K172" s="140"/>
    </row>
    <row r="173" spans="1:11" s="67" customFormat="1" x14ac:dyDescent="0.35">
      <c r="A173" s="85">
        <v>134</v>
      </c>
      <c r="B173" s="139">
        <v>3.3775247959455577</v>
      </c>
      <c r="C173" s="140">
        <v>3</v>
      </c>
      <c r="D173" s="141">
        <v>2.2981947164054177</v>
      </c>
      <c r="E173" s="140">
        <v>2</v>
      </c>
      <c r="F173" s="142">
        <v>2</v>
      </c>
      <c r="G173" s="140"/>
      <c r="H173" s="141"/>
      <c r="I173" s="140"/>
      <c r="J173" s="141"/>
      <c r="K173" s="140"/>
    </row>
    <row r="174" spans="1:11" s="67" customFormat="1" x14ac:dyDescent="0.35">
      <c r="A174" s="85">
        <v>135</v>
      </c>
      <c r="B174" s="139">
        <v>2.0594679724684926</v>
      </c>
      <c r="C174" s="140">
        <v>2</v>
      </c>
      <c r="D174" s="141">
        <v>1.5994629438700698</v>
      </c>
      <c r="E174" s="140">
        <v>2</v>
      </c>
      <c r="F174" s="142">
        <v>2</v>
      </c>
      <c r="G174" s="140"/>
      <c r="H174" s="141"/>
      <c r="I174" s="140"/>
      <c r="J174" s="141"/>
      <c r="K174" s="140"/>
    </row>
    <row r="175" spans="1:11" s="67" customFormat="1" x14ac:dyDescent="0.35">
      <c r="A175" s="85">
        <v>136</v>
      </c>
      <c r="B175" s="139">
        <v>1.3638934956579118</v>
      </c>
      <c r="C175" s="140">
        <v>2</v>
      </c>
      <c r="D175" s="141">
        <v>1.1957463841983489</v>
      </c>
      <c r="E175" s="140">
        <v>2</v>
      </c>
      <c r="F175" s="142">
        <v>3</v>
      </c>
      <c r="G175" s="140"/>
      <c r="H175" s="141"/>
      <c r="I175" s="140"/>
      <c r="J175" s="141"/>
      <c r="K175" s="140"/>
    </row>
    <row r="176" spans="1:11" s="67" customFormat="1" x14ac:dyDescent="0.35">
      <c r="A176" s="85">
        <v>137</v>
      </c>
      <c r="B176" s="139">
        <v>1.2154425567181473</v>
      </c>
      <c r="C176" s="140">
        <v>2</v>
      </c>
      <c r="D176" s="141">
        <v>1.1041725413729648</v>
      </c>
      <c r="E176" s="140">
        <v>2</v>
      </c>
      <c r="F176" s="142">
        <v>3</v>
      </c>
      <c r="G176" s="140"/>
      <c r="H176" s="141"/>
      <c r="I176" s="140"/>
      <c r="J176" s="141"/>
      <c r="K176" s="140"/>
    </row>
    <row r="177" spans="1:11" s="67" customFormat="1" x14ac:dyDescent="0.35">
      <c r="A177" s="85">
        <v>138</v>
      </c>
      <c r="B177" s="139">
        <v>2.9536125670905125</v>
      </c>
      <c r="C177" s="140">
        <v>6</v>
      </c>
      <c r="D177" s="141">
        <v>2.0799873830493119</v>
      </c>
      <c r="E177" s="140">
        <v>5</v>
      </c>
      <c r="F177" s="142">
        <v>5</v>
      </c>
      <c r="G177" s="140"/>
      <c r="H177" s="141"/>
      <c r="I177" s="140"/>
      <c r="J177" s="141"/>
      <c r="K177" s="140"/>
    </row>
    <row r="178" spans="1:11" s="67" customFormat="1" x14ac:dyDescent="0.35">
      <c r="A178" s="85">
        <v>139</v>
      </c>
      <c r="B178" s="139">
        <v>2.6041068509705432</v>
      </c>
      <c r="C178" s="140">
        <v>1</v>
      </c>
      <c r="D178" s="141">
        <v>1.8959282379298812</v>
      </c>
      <c r="E178" s="140">
        <v>1</v>
      </c>
      <c r="F178" s="142">
        <v>1</v>
      </c>
      <c r="G178" s="140"/>
      <c r="H178" s="141"/>
      <c r="I178" s="140"/>
      <c r="J178" s="141"/>
      <c r="K178" s="140"/>
    </row>
    <row r="179" spans="1:11" s="67" customFormat="1" x14ac:dyDescent="0.35">
      <c r="A179" s="85">
        <v>140</v>
      </c>
      <c r="B179" s="139">
        <v>2.7182314388103821</v>
      </c>
      <c r="C179" s="140">
        <v>1</v>
      </c>
      <c r="D179" s="141">
        <v>1.9564925180897195</v>
      </c>
      <c r="E179" s="140">
        <v>1</v>
      </c>
      <c r="F179" s="142">
        <v>1</v>
      </c>
      <c r="G179" s="140"/>
      <c r="H179" s="141"/>
      <c r="I179" s="140"/>
      <c r="J179" s="141"/>
      <c r="K179" s="140"/>
    </row>
    <row r="180" spans="1:11" s="67" customFormat="1" x14ac:dyDescent="0.35">
      <c r="A180" s="85">
        <v>141</v>
      </c>
      <c r="B180" s="139">
        <v>3.3748834549502815</v>
      </c>
      <c r="C180" s="140">
        <v>4</v>
      </c>
      <c r="D180" s="141">
        <v>2.2968500539004562</v>
      </c>
      <c r="E180" s="140">
        <v>3</v>
      </c>
      <c r="F180" s="142">
        <v>2</v>
      </c>
      <c r="G180" s="140"/>
      <c r="H180" s="141"/>
      <c r="I180" s="140"/>
      <c r="J180" s="141"/>
      <c r="K180" s="140"/>
    </row>
    <row r="181" spans="1:11" s="67" customFormat="1" x14ac:dyDescent="0.35">
      <c r="A181" s="85">
        <v>142</v>
      </c>
      <c r="B181" s="139">
        <v>5.4874119601150984</v>
      </c>
      <c r="C181" s="140">
        <v>9</v>
      </c>
      <c r="D181" s="141">
        <v>3.329637272042715</v>
      </c>
      <c r="E181" s="140">
        <v>6</v>
      </c>
      <c r="F181" s="142">
        <v>4</v>
      </c>
      <c r="G181" s="140"/>
      <c r="H181" s="141"/>
      <c r="I181" s="140"/>
      <c r="J181" s="141"/>
      <c r="K181" s="140"/>
    </row>
    <row r="182" spans="1:11" s="67" customFormat="1" x14ac:dyDescent="0.35">
      <c r="A182" s="85">
        <v>143</v>
      </c>
      <c r="B182" s="139">
        <v>1.5685448826394306</v>
      </c>
      <c r="C182" s="140">
        <v>3</v>
      </c>
      <c r="D182" s="141">
        <v>1.3183618610611803</v>
      </c>
      <c r="E182" s="140">
        <v>3</v>
      </c>
      <c r="F182" s="142">
        <v>4</v>
      </c>
      <c r="G182" s="140"/>
      <c r="H182" s="141"/>
      <c r="I182" s="140"/>
      <c r="J182" s="141"/>
      <c r="K182" s="140"/>
    </row>
    <row r="183" spans="1:11" s="67" customFormat="1" x14ac:dyDescent="0.35">
      <c r="A183" s="85">
        <v>144</v>
      </c>
      <c r="B183" s="139">
        <v>1.215663332162094</v>
      </c>
      <c r="C183" s="140">
        <v>3</v>
      </c>
      <c r="D183" s="141">
        <v>1.1043106025891247</v>
      </c>
      <c r="E183" s="140">
        <v>3</v>
      </c>
      <c r="F183" s="142">
        <v>4</v>
      </c>
      <c r="G183" s="140"/>
      <c r="H183" s="141"/>
      <c r="I183" s="140"/>
      <c r="J183" s="141"/>
      <c r="K183" s="140"/>
    </row>
    <row r="184" spans="1:11" s="67" customFormat="1" x14ac:dyDescent="0.35">
      <c r="A184" s="85">
        <v>145</v>
      </c>
      <c r="B184" s="139">
        <v>7.9701156460152456</v>
      </c>
      <c r="C184" s="140">
        <v>13</v>
      </c>
      <c r="D184" s="141">
        <v>4.4756152883329099</v>
      </c>
      <c r="E184" s="140">
        <v>9</v>
      </c>
      <c r="F184" s="142">
        <v>5</v>
      </c>
      <c r="G184" s="140"/>
      <c r="H184" s="141"/>
      <c r="I184" s="140"/>
      <c r="J184" s="141"/>
      <c r="K184" s="140"/>
    </row>
    <row r="185" spans="1:11" s="67" customFormat="1" x14ac:dyDescent="0.35">
      <c r="A185" s="85">
        <v>146</v>
      </c>
      <c r="B185" s="139">
        <v>4.9220556020582178</v>
      </c>
      <c r="C185" s="140">
        <v>6</v>
      </c>
      <c r="D185" s="141">
        <v>3.0601186198664818</v>
      </c>
      <c r="E185" s="140">
        <v>4</v>
      </c>
      <c r="F185" s="142">
        <v>3</v>
      </c>
      <c r="G185" s="140"/>
      <c r="H185" s="141"/>
      <c r="I185" s="140"/>
      <c r="J185" s="141"/>
      <c r="K185" s="140"/>
    </row>
    <row r="186" spans="1:11" s="67" customFormat="1" x14ac:dyDescent="0.35">
      <c r="A186" s="85">
        <v>147</v>
      </c>
      <c r="B186" s="139">
        <v>1.6816689954274984</v>
      </c>
      <c r="C186" s="140">
        <v>2</v>
      </c>
      <c r="D186" s="141">
        <v>1.3846085906914043</v>
      </c>
      <c r="E186" s="140">
        <v>2</v>
      </c>
      <c r="F186" s="142">
        <v>2</v>
      </c>
      <c r="G186" s="140"/>
      <c r="H186" s="141"/>
      <c r="I186" s="140"/>
      <c r="J186" s="141"/>
      <c r="K186" s="140"/>
    </row>
    <row r="187" spans="1:11" s="67" customFormat="1" x14ac:dyDescent="0.35">
      <c r="A187" s="85">
        <v>148</v>
      </c>
      <c r="B187" s="139">
        <v>1.6993232110490266</v>
      </c>
      <c r="C187" s="140">
        <v>1</v>
      </c>
      <c r="D187" s="141">
        <v>1.3948590477807923</v>
      </c>
      <c r="E187" s="140">
        <v>1</v>
      </c>
      <c r="F187" s="142">
        <v>2</v>
      </c>
      <c r="G187" s="140"/>
      <c r="H187" s="141"/>
      <c r="I187" s="140"/>
      <c r="J187" s="141"/>
      <c r="K187" s="140"/>
    </row>
    <row r="188" spans="1:11" s="67" customFormat="1" x14ac:dyDescent="0.35">
      <c r="A188" s="85">
        <v>149</v>
      </c>
      <c r="B188" s="139">
        <v>1.2735860881678345</v>
      </c>
      <c r="C188" s="140">
        <v>2</v>
      </c>
      <c r="D188" s="141">
        <v>1.1403327057142962</v>
      </c>
      <c r="E188" s="140">
        <v>2</v>
      </c>
      <c r="F188" s="142">
        <v>3</v>
      </c>
      <c r="G188" s="140"/>
      <c r="H188" s="141"/>
      <c r="I188" s="140"/>
      <c r="J188" s="141"/>
      <c r="K188" s="140"/>
    </row>
    <row r="189" spans="1:11" s="67" customFormat="1" x14ac:dyDescent="0.35">
      <c r="A189" s="85">
        <v>150</v>
      </c>
      <c r="B189" s="139">
        <v>1.6614179552342918</v>
      </c>
      <c r="C189" s="140">
        <v>1</v>
      </c>
      <c r="D189" s="141">
        <v>1.3728219199939664</v>
      </c>
      <c r="E189" s="140">
        <v>0</v>
      </c>
      <c r="F189" s="142">
        <v>1</v>
      </c>
      <c r="G189" s="140"/>
      <c r="H189" s="141"/>
      <c r="I189" s="140"/>
      <c r="J189" s="141"/>
      <c r="K189" s="140"/>
    </row>
    <row r="190" spans="1:11" s="67" customFormat="1" x14ac:dyDescent="0.35">
      <c r="A190" s="85">
        <v>151</v>
      </c>
      <c r="B190" s="139">
        <v>2.9109504929530421</v>
      </c>
      <c r="C190" s="140">
        <v>3</v>
      </c>
      <c r="D190" s="141">
        <v>2.0577381723753185</v>
      </c>
      <c r="E190" s="140">
        <v>2</v>
      </c>
      <c r="F190" s="142">
        <v>2</v>
      </c>
      <c r="G190" s="140"/>
      <c r="H190" s="141"/>
      <c r="I190" s="140"/>
      <c r="J190" s="141"/>
      <c r="K190" s="140"/>
    </row>
    <row r="191" spans="1:11" s="67" customFormat="1" x14ac:dyDescent="0.35">
      <c r="A191" s="85">
        <v>152</v>
      </c>
      <c r="B191" s="139">
        <v>5.1022895800635144</v>
      </c>
      <c r="C191" s="140">
        <v>5</v>
      </c>
      <c r="D191" s="141">
        <v>3.1464834846836784</v>
      </c>
      <c r="E191" s="140">
        <v>3</v>
      </c>
      <c r="F191" s="142">
        <v>2</v>
      </c>
      <c r="G191" s="140"/>
      <c r="H191" s="141"/>
      <c r="I191" s="140"/>
      <c r="J191" s="141"/>
      <c r="K191" s="140"/>
    </row>
    <row r="192" spans="1:11" s="67" customFormat="1" x14ac:dyDescent="0.35">
      <c r="A192" s="85">
        <v>153</v>
      </c>
      <c r="B192" s="139">
        <v>6.9247520783407204</v>
      </c>
      <c r="C192" s="140">
        <v>9</v>
      </c>
      <c r="D192" s="141">
        <v>3.9993317283227552</v>
      </c>
      <c r="E192" s="140">
        <v>6</v>
      </c>
      <c r="F192" s="142">
        <v>3</v>
      </c>
      <c r="G192" s="140"/>
      <c r="H192" s="141"/>
      <c r="I192" s="140"/>
      <c r="J192" s="141"/>
      <c r="K192" s="140"/>
    </row>
    <row r="193" spans="1:11" s="67" customFormat="1" x14ac:dyDescent="0.35">
      <c r="A193" s="85">
        <v>154</v>
      </c>
      <c r="B193" s="139">
        <v>5.3699037185583913</v>
      </c>
      <c r="C193" s="140">
        <v>4</v>
      </c>
      <c r="D193" s="141">
        <v>3.273945198173994</v>
      </c>
      <c r="E193" s="140">
        <v>2</v>
      </c>
      <c r="F193" s="142">
        <v>1</v>
      </c>
      <c r="G193" s="140"/>
      <c r="H193" s="141"/>
      <c r="I193" s="140"/>
      <c r="J193" s="141"/>
      <c r="K193" s="140"/>
    </row>
    <row r="194" spans="1:11" s="67" customFormat="1" x14ac:dyDescent="0.35">
      <c r="A194" s="85">
        <v>155</v>
      </c>
      <c r="B194" s="139">
        <v>5.2929388854016874</v>
      </c>
      <c r="C194" s="140">
        <v>4</v>
      </c>
      <c r="D194" s="141">
        <v>3.2373788715579321</v>
      </c>
      <c r="E194" s="140">
        <v>2</v>
      </c>
      <c r="F194" s="142">
        <v>1</v>
      </c>
      <c r="G194" s="140"/>
      <c r="H194" s="141"/>
      <c r="I194" s="140"/>
      <c r="J194" s="141"/>
      <c r="K194" s="140"/>
    </row>
    <row r="195" spans="1:11" s="67" customFormat="1" x14ac:dyDescent="0.35">
      <c r="A195" s="85">
        <v>156</v>
      </c>
      <c r="B195" s="139">
        <v>1.7624202984551809</v>
      </c>
      <c r="C195" s="140">
        <v>2</v>
      </c>
      <c r="D195" s="141">
        <v>1.4313115966502399</v>
      </c>
      <c r="E195" s="140">
        <v>2</v>
      </c>
      <c r="F195" s="142">
        <v>3</v>
      </c>
      <c r="G195" s="140"/>
      <c r="H195" s="141"/>
      <c r="I195" s="140"/>
      <c r="J195" s="141"/>
      <c r="K195" s="140"/>
    </row>
    <row r="196" spans="1:11" s="67" customFormat="1" x14ac:dyDescent="0.35">
      <c r="A196" s="85">
        <v>157</v>
      </c>
      <c r="B196" s="139">
        <v>4.7863562556570223</v>
      </c>
      <c r="C196" s="140">
        <v>2</v>
      </c>
      <c r="D196" s="141">
        <v>2.9947994335342716</v>
      </c>
      <c r="E196" s="140">
        <v>1</v>
      </c>
      <c r="F196" s="142">
        <v>1</v>
      </c>
      <c r="G196" s="140"/>
      <c r="H196" s="141"/>
      <c r="I196" s="140"/>
      <c r="J196" s="141"/>
      <c r="K196" s="140"/>
    </row>
    <row r="197" spans="1:11" s="67" customFormat="1" x14ac:dyDescent="0.35">
      <c r="A197" s="85">
        <v>158</v>
      </c>
      <c r="B197" s="139">
        <v>3.6965197231607996</v>
      </c>
      <c r="C197" s="140">
        <v>2</v>
      </c>
      <c r="D197" s="141">
        <v>2.4593627122974593</v>
      </c>
      <c r="E197" s="140">
        <v>1</v>
      </c>
      <c r="F197" s="142">
        <v>1</v>
      </c>
      <c r="G197" s="140"/>
      <c r="H197" s="141"/>
      <c r="I197" s="140"/>
      <c r="J197" s="141"/>
      <c r="K197" s="140"/>
    </row>
    <row r="198" spans="1:11" s="67" customFormat="1" x14ac:dyDescent="0.35">
      <c r="A198" s="85">
        <v>159</v>
      </c>
      <c r="B198" s="139">
        <v>5.1116554595006756</v>
      </c>
      <c r="C198" s="140">
        <v>8</v>
      </c>
      <c r="D198" s="141">
        <v>3.1509596653901246</v>
      </c>
      <c r="E198" s="140">
        <v>5</v>
      </c>
      <c r="F198" s="142">
        <v>4</v>
      </c>
      <c r="G198" s="140"/>
      <c r="H198" s="141"/>
      <c r="I198" s="140"/>
      <c r="J198" s="141"/>
      <c r="K198" s="140"/>
    </row>
    <row r="199" spans="1:11" s="67" customFormat="1" x14ac:dyDescent="0.35">
      <c r="A199" s="85">
        <v>160</v>
      </c>
      <c r="B199" s="139">
        <v>5.0915342837278352</v>
      </c>
      <c r="C199" s="140">
        <v>5</v>
      </c>
      <c r="D199" s="141">
        <v>3.1413418580409145</v>
      </c>
      <c r="E199" s="140">
        <v>3</v>
      </c>
      <c r="F199" s="142">
        <v>2</v>
      </c>
      <c r="G199" s="140"/>
      <c r="H199" s="141"/>
      <c r="I199" s="140"/>
      <c r="J199" s="141"/>
      <c r="K199" s="140"/>
    </row>
    <row r="200" spans="1:11" s="67" customFormat="1" x14ac:dyDescent="0.35">
      <c r="A200" s="85">
        <v>161</v>
      </c>
      <c r="B200" s="139">
        <v>3.7944899336824149</v>
      </c>
      <c r="C200" s="140">
        <v>4</v>
      </c>
      <c r="D200" s="141">
        <v>2.5084016176968538</v>
      </c>
      <c r="E200" s="140">
        <v>3</v>
      </c>
      <c r="F200" s="142">
        <v>2</v>
      </c>
      <c r="G200" s="140"/>
      <c r="H200" s="141"/>
      <c r="I200" s="140"/>
      <c r="J200" s="141"/>
      <c r="K200" s="140"/>
    </row>
    <row r="201" spans="1:11" s="67" customFormat="1" x14ac:dyDescent="0.35">
      <c r="A201" s="85">
        <v>162</v>
      </c>
      <c r="B201" s="139">
        <v>3.245405856903516</v>
      </c>
      <c r="C201" s="140">
        <v>3</v>
      </c>
      <c r="D201" s="141">
        <v>2.2307160526186136</v>
      </c>
      <c r="E201" s="140">
        <v>2</v>
      </c>
      <c r="F201" s="142">
        <v>2</v>
      </c>
      <c r="G201" s="140"/>
      <c r="H201" s="141"/>
      <c r="I201" s="140"/>
      <c r="J201" s="141"/>
      <c r="K201" s="140"/>
    </row>
    <row r="202" spans="1:11" s="67" customFormat="1" x14ac:dyDescent="0.35">
      <c r="A202" s="85">
        <v>163</v>
      </c>
      <c r="B202" s="139">
        <v>2.6978331061912768</v>
      </c>
      <c r="C202" s="140">
        <v>3</v>
      </c>
      <c r="D202" s="141">
        <v>1.9457019946890257</v>
      </c>
      <c r="E202" s="140">
        <v>2</v>
      </c>
      <c r="F202" s="142">
        <v>2</v>
      </c>
      <c r="G202" s="140"/>
      <c r="H202" s="141"/>
      <c r="I202" s="140"/>
      <c r="J202" s="141"/>
      <c r="K202" s="140"/>
    </row>
    <row r="203" spans="1:11" s="67" customFormat="1" x14ac:dyDescent="0.35">
      <c r="A203" s="85">
        <v>164</v>
      </c>
      <c r="B203" s="139">
        <v>5.9441762910052116</v>
      </c>
      <c r="C203" s="140">
        <v>5</v>
      </c>
      <c r="D203" s="141">
        <v>3.5446443166443187</v>
      </c>
      <c r="E203" s="140">
        <v>3</v>
      </c>
      <c r="F203" s="142">
        <v>1</v>
      </c>
      <c r="G203" s="140"/>
      <c r="H203" s="141"/>
      <c r="I203" s="140"/>
      <c r="J203" s="141"/>
      <c r="K203" s="140"/>
    </row>
    <row r="204" spans="1:11" s="67" customFormat="1" x14ac:dyDescent="0.35">
      <c r="A204" s="85">
        <v>165</v>
      </c>
      <c r="B204" s="139">
        <v>3.2381623674954394</v>
      </c>
      <c r="C204" s="140">
        <v>2</v>
      </c>
      <c r="D204" s="141">
        <v>2.2270032860499596</v>
      </c>
      <c r="E204" s="140">
        <v>1</v>
      </c>
      <c r="F204" s="142">
        <v>1</v>
      </c>
      <c r="G204" s="140"/>
      <c r="H204" s="141"/>
      <c r="I204" s="140"/>
      <c r="J204" s="141"/>
      <c r="K204" s="140"/>
    </row>
    <row r="205" spans="1:11" s="67" customFormat="1" x14ac:dyDescent="0.35">
      <c r="A205" s="85">
        <v>166</v>
      </c>
      <c r="B205" s="139">
        <v>3.7859761883283185</v>
      </c>
      <c r="C205" s="140">
        <v>10</v>
      </c>
      <c r="D205" s="141">
        <v>2.5041481381697714</v>
      </c>
      <c r="E205" s="140">
        <v>8</v>
      </c>
      <c r="F205" s="142">
        <v>7</v>
      </c>
      <c r="G205" s="140"/>
      <c r="H205" s="141"/>
      <c r="I205" s="140"/>
      <c r="J205" s="141"/>
      <c r="K205" s="140"/>
    </row>
    <row r="206" spans="1:11" s="67" customFormat="1" x14ac:dyDescent="0.35">
      <c r="A206" s="85">
        <v>167</v>
      </c>
      <c r="B206" s="139">
        <v>2.613080463396912</v>
      </c>
      <c r="C206" s="140">
        <v>3</v>
      </c>
      <c r="D206" s="141">
        <v>1.9007077564496366</v>
      </c>
      <c r="E206" s="140">
        <v>2</v>
      </c>
      <c r="F206" s="142">
        <v>2</v>
      </c>
      <c r="G206" s="140"/>
      <c r="H206" s="141"/>
      <c r="I206" s="140"/>
      <c r="J206" s="141"/>
      <c r="K206" s="140"/>
    </row>
    <row r="207" spans="1:11" s="67" customFormat="1" x14ac:dyDescent="0.35">
      <c r="A207" s="85">
        <v>168</v>
      </c>
      <c r="B207" s="139">
        <v>7.0967123439506112</v>
      </c>
      <c r="C207" s="140">
        <v>9</v>
      </c>
      <c r="D207" s="141">
        <v>4.0782250930021728</v>
      </c>
      <c r="E207" s="140">
        <v>5</v>
      </c>
      <c r="F207" s="142">
        <v>3</v>
      </c>
      <c r="G207" s="140"/>
      <c r="H207" s="141"/>
      <c r="I207" s="140"/>
      <c r="J207" s="141"/>
      <c r="K207" s="140"/>
    </row>
    <row r="208" spans="1:11" s="67" customFormat="1" x14ac:dyDescent="0.35">
      <c r="A208" s="85">
        <v>169</v>
      </c>
      <c r="B208" s="139">
        <v>2.227803358191796</v>
      </c>
      <c r="C208" s="140">
        <v>1</v>
      </c>
      <c r="D208" s="141">
        <v>1.6925503789020306</v>
      </c>
      <c r="E208" s="140">
        <v>1</v>
      </c>
      <c r="F208" s="142">
        <v>1</v>
      </c>
      <c r="G208" s="140"/>
      <c r="H208" s="141"/>
      <c r="I208" s="140"/>
      <c r="J208" s="141"/>
      <c r="K208" s="140"/>
    </row>
    <row r="209" spans="1:11" s="67" customFormat="1" x14ac:dyDescent="0.35">
      <c r="A209" s="85">
        <v>170</v>
      </c>
      <c r="B209" s="139">
        <v>0.52486613378945823</v>
      </c>
      <c r="C209" s="140">
        <v>0</v>
      </c>
      <c r="D209" s="141">
        <v>0.63001207682696569</v>
      </c>
      <c r="E209" s="140">
        <v>1</v>
      </c>
      <c r="F209" s="142">
        <v>2</v>
      </c>
      <c r="G209" s="140"/>
      <c r="H209" s="141"/>
      <c r="I209" s="140"/>
      <c r="J209" s="141"/>
      <c r="K209" s="140"/>
    </row>
    <row r="210" spans="1:11" s="67" customFormat="1" x14ac:dyDescent="0.35">
      <c r="A210" s="85">
        <v>171</v>
      </c>
      <c r="B210" s="139">
        <v>2.1640173120235886</v>
      </c>
      <c r="C210" s="140">
        <v>3</v>
      </c>
      <c r="D210" s="141">
        <v>1.657446612727419</v>
      </c>
      <c r="E210" s="140">
        <v>2</v>
      </c>
      <c r="F210" s="142">
        <v>3</v>
      </c>
      <c r="G210" s="140"/>
      <c r="H210" s="141"/>
      <c r="I210" s="140"/>
      <c r="J210" s="141"/>
      <c r="K210" s="140"/>
    </row>
    <row r="211" spans="1:11" s="67" customFormat="1" x14ac:dyDescent="0.35">
      <c r="A211" s="85">
        <v>172</v>
      </c>
      <c r="B211" s="139">
        <v>4.5868057884761892</v>
      </c>
      <c r="C211" s="140">
        <v>2</v>
      </c>
      <c r="D211" s="141">
        <v>2.8982589785399582</v>
      </c>
      <c r="E211" s="140">
        <v>1</v>
      </c>
      <c r="F211" s="142">
        <v>1</v>
      </c>
      <c r="G211" s="140"/>
      <c r="H211" s="141"/>
      <c r="I211" s="140"/>
      <c r="J211" s="141"/>
      <c r="K211" s="140"/>
    </row>
    <row r="212" spans="1:11" s="67" customFormat="1" x14ac:dyDescent="0.35">
      <c r="A212" s="85">
        <v>173</v>
      </c>
      <c r="B212" s="139">
        <v>2.6707586817536089</v>
      </c>
      <c r="C212" s="140">
        <v>4</v>
      </c>
      <c r="D212" s="141">
        <v>1.9313569371242925</v>
      </c>
      <c r="E212" s="140">
        <v>3</v>
      </c>
      <c r="F212" s="142">
        <v>4</v>
      </c>
      <c r="G212" s="140"/>
      <c r="H212" s="141"/>
      <c r="I212" s="140"/>
      <c r="J212" s="141"/>
      <c r="K212" s="140"/>
    </row>
    <row r="213" spans="1:11" s="67" customFormat="1" x14ac:dyDescent="0.35">
      <c r="A213" s="85">
        <v>174</v>
      </c>
      <c r="B213" s="139">
        <v>1.9564980414446007</v>
      </c>
      <c r="C213" s="140">
        <v>2</v>
      </c>
      <c r="D213" s="141">
        <v>1.5417758740431708</v>
      </c>
      <c r="E213" s="140">
        <v>1</v>
      </c>
      <c r="F213" s="142">
        <v>2</v>
      </c>
      <c r="G213" s="140"/>
      <c r="H213" s="141"/>
      <c r="I213" s="140"/>
      <c r="J213" s="141"/>
      <c r="K213" s="140"/>
    </row>
    <row r="214" spans="1:11" s="67" customFormat="1" x14ac:dyDescent="0.35">
      <c r="A214" s="85">
        <v>175</v>
      </c>
      <c r="B214" s="139">
        <v>2.416678638937475</v>
      </c>
      <c r="C214" s="140">
        <v>4</v>
      </c>
      <c r="D214" s="141">
        <v>1.795381066490972</v>
      </c>
      <c r="E214" s="140">
        <v>3</v>
      </c>
      <c r="F214" s="142">
        <v>3</v>
      </c>
      <c r="G214" s="140"/>
      <c r="H214" s="141"/>
      <c r="I214" s="140"/>
      <c r="J214" s="141"/>
      <c r="K214" s="140"/>
    </row>
    <row r="215" spans="1:11" s="67" customFormat="1" x14ac:dyDescent="0.35">
      <c r="A215" s="85">
        <v>176</v>
      </c>
      <c r="B215" s="139">
        <v>5.1066134728684967</v>
      </c>
      <c r="C215" s="140">
        <v>11</v>
      </c>
      <c r="D215" s="141">
        <v>3.1485501196301722</v>
      </c>
      <c r="E215" s="140">
        <v>8</v>
      </c>
      <c r="F215" s="142">
        <v>6</v>
      </c>
      <c r="G215" s="140"/>
      <c r="H215" s="141"/>
      <c r="I215" s="140"/>
      <c r="J215" s="141"/>
      <c r="K215" s="140"/>
    </row>
    <row r="216" spans="1:11" s="67" customFormat="1" x14ac:dyDescent="0.35">
      <c r="A216" s="85">
        <v>177</v>
      </c>
      <c r="B216" s="139">
        <v>4.9170449774183584</v>
      </c>
      <c r="C216" s="140">
        <v>6</v>
      </c>
      <c r="D216" s="141">
        <v>3.0577113330931023</v>
      </c>
      <c r="E216" s="140">
        <v>4</v>
      </c>
      <c r="F216" s="142">
        <v>3</v>
      </c>
      <c r="G216" s="140"/>
      <c r="H216" s="141"/>
      <c r="I216" s="140"/>
      <c r="J216" s="141"/>
      <c r="K216" s="140"/>
    </row>
    <row r="217" spans="1:11" s="67" customFormat="1" x14ac:dyDescent="0.35">
      <c r="A217" s="85">
        <v>178</v>
      </c>
      <c r="B217" s="139">
        <v>3.0738873675924872</v>
      </c>
      <c r="C217" s="140">
        <v>1</v>
      </c>
      <c r="D217" s="141">
        <v>2.1424140665340707</v>
      </c>
      <c r="E217" s="140">
        <v>0</v>
      </c>
      <c r="F217" s="142">
        <v>0</v>
      </c>
      <c r="G217" s="140"/>
      <c r="H217" s="141"/>
      <c r="I217" s="140"/>
      <c r="J217" s="141"/>
      <c r="K217" s="140"/>
    </row>
    <row r="218" spans="1:11" s="67" customFormat="1" x14ac:dyDescent="0.35">
      <c r="A218" s="85">
        <v>179</v>
      </c>
      <c r="B218" s="139">
        <v>4.8069700699685107</v>
      </c>
      <c r="C218" s="140">
        <v>5</v>
      </c>
      <c r="D218" s="141">
        <v>3.00473876553079</v>
      </c>
      <c r="E218" s="140">
        <v>3</v>
      </c>
      <c r="F218" s="142">
        <v>2</v>
      </c>
      <c r="G218" s="140"/>
      <c r="H218" s="141"/>
      <c r="I218" s="140"/>
      <c r="J218" s="141"/>
      <c r="K218" s="140"/>
    </row>
    <row r="219" spans="1:11" s="67" customFormat="1" x14ac:dyDescent="0.35">
      <c r="A219" s="85">
        <v>180</v>
      </c>
      <c r="B219" s="139">
        <v>1.8868627216676395</v>
      </c>
      <c r="C219" s="140">
        <v>1</v>
      </c>
      <c r="D219" s="141">
        <v>1.5024142216424421</v>
      </c>
      <c r="E219" s="140">
        <v>1</v>
      </c>
      <c r="F219" s="142">
        <v>2</v>
      </c>
      <c r="G219" s="140"/>
      <c r="H219" s="141"/>
      <c r="I219" s="140"/>
      <c r="J219" s="141"/>
      <c r="K219" s="140"/>
    </row>
    <row r="220" spans="1:11" s="67" customFormat="1" x14ac:dyDescent="0.35">
      <c r="A220" s="85">
        <v>181</v>
      </c>
      <c r="B220" s="139">
        <v>2.7773500313306991</v>
      </c>
      <c r="C220" s="140">
        <v>1</v>
      </c>
      <c r="D220" s="141">
        <v>1.9876834603043001</v>
      </c>
      <c r="E220" s="140">
        <v>1</v>
      </c>
      <c r="F220" s="142">
        <v>1</v>
      </c>
      <c r="G220" s="140"/>
      <c r="H220" s="141"/>
      <c r="I220" s="140"/>
      <c r="J220" s="141"/>
      <c r="K220" s="140"/>
    </row>
    <row r="221" spans="1:11" s="67" customFormat="1" x14ac:dyDescent="0.35">
      <c r="A221" s="85">
        <v>182</v>
      </c>
      <c r="B221" s="139">
        <v>3.1212137102821353</v>
      </c>
      <c r="C221" s="140">
        <v>1</v>
      </c>
      <c r="D221" s="141">
        <v>2.1668612368976823</v>
      </c>
      <c r="E221" s="140">
        <v>0</v>
      </c>
      <c r="F221" s="142">
        <v>0</v>
      </c>
      <c r="G221" s="140"/>
      <c r="H221" s="141"/>
      <c r="I221" s="140"/>
      <c r="J221" s="141"/>
      <c r="K221" s="140"/>
    </row>
    <row r="222" spans="1:11" s="67" customFormat="1" x14ac:dyDescent="0.35">
      <c r="A222" s="85">
        <v>183</v>
      </c>
      <c r="B222" s="139">
        <v>4.1905790843083972</v>
      </c>
      <c r="C222" s="140">
        <v>7</v>
      </c>
      <c r="D222" s="141">
        <v>2.7047001944612723</v>
      </c>
      <c r="E222" s="140">
        <v>5</v>
      </c>
      <c r="F222" s="142">
        <v>4</v>
      </c>
      <c r="G222" s="140"/>
      <c r="H222" s="141"/>
      <c r="I222" s="140"/>
      <c r="J222" s="141"/>
      <c r="K222" s="140"/>
    </row>
    <row r="223" spans="1:11" s="67" customFormat="1" x14ac:dyDescent="0.35">
      <c r="A223" s="85">
        <v>184</v>
      </c>
      <c r="B223" s="139">
        <v>5.1970549898149772</v>
      </c>
      <c r="C223" s="140">
        <v>8</v>
      </c>
      <c r="D223" s="141">
        <v>3.191722019257643</v>
      </c>
      <c r="E223" s="140">
        <v>6</v>
      </c>
      <c r="F223" s="142">
        <v>4</v>
      </c>
      <c r="G223" s="140"/>
      <c r="H223" s="141"/>
      <c r="I223" s="140"/>
      <c r="J223" s="141"/>
      <c r="K223" s="140"/>
    </row>
    <row r="224" spans="1:11" s="67" customFormat="1" x14ac:dyDescent="0.35">
      <c r="A224" s="85">
        <v>185</v>
      </c>
      <c r="B224" s="139">
        <v>1.966831486569895</v>
      </c>
      <c r="C224" s="140">
        <v>0</v>
      </c>
      <c r="D224" s="141">
        <v>1.547592272227112</v>
      </c>
      <c r="E224" s="140">
        <v>0</v>
      </c>
      <c r="F224" s="142">
        <v>0</v>
      </c>
      <c r="G224" s="140"/>
      <c r="H224" s="141"/>
      <c r="I224" s="140"/>
      <c r="J224" s="141"/>
      <c r="K224" s="140"/>
    </row>
    <row r="225" spans="1:11" s="67" customFormat="1" x14ac:dyDescent="0.35">
      <c r="A225" s="85">
        <v>186</v>
      </c>
      <c r="B225" s="139">
        <v>3.6887371023965927</v>
      </c>
      <c r="C225" s="140">
        <v>3</v>
      </c>
      <c r="D225" s="141">
        <v>2.4554582886643601</v>
      </c>
      <c r="E225" s="140">
        <v>2</v>
      </c>
      <c r="F225" s="142">
        <v>2</v>
      </c>
      <c r="G225" s="140"/>
      <c r="H225" s="141"/>
      <c r="I225" s="140"/>
      <c r="J225" s="141"/>
      <c r="K225" s="140"/>
    </row>
    <row r="226" spans="1:11" s="67" customFormat="1" x14ac:dyDescent="0.35">
      <c r="A226" s="85">
        <v>187</v>
      </c>
      <c r="B226" s="139">
        <v>0.99641866209345209</v>
      </c>
      <c r="C226" s="140">
        <v>3</v>
      </c>
      <c r="D226" s="141">
        <v>0.96399060194397723</v>
      </c>
      <c r="E226" s="140">
        <v>3</v>
      </c>
      <c r="F226" s="142">
        <v>5</v>
      </c>
      <c r="G226" s="140"/>
      <c r="H226" s="141"/>
      <c r="I226" s="140"/>
      <c r="J226" s="141"/>
      <c r="K226" s="140"/>
    </row>
    <row r="227" spans="1:11" s="67" customFormat="1" x14ac:dyDescent="0.35">
      <c r="A227" s="85">
        <v>188</v>
      </c>
      <c r="B227" s="139">
        <v>2.83650485087963</v>
      </c>
      <c r="C227" s="140">
        <v>4</v>
      </c>
      <c r="D227" s="141">
        <v>2.018774287173247</v>
      </c>
      <c r="E227" s="140">
        <v>3</v>
      </c>
      <c r="F227" s="142">
        <v>3</v>
      </c>
      <c r="G227" s="140"/>
      <c r="H227" s="141"/>
      <c r="I227" s="140"/>
      <c r="J227" s="141"/>
      <c r="K227" s="140"/>
    </row>
    <row r="228" spans="1:11" s="67" customFormat="1" x14ac:dyDescent="0.35">
      <c r="A228" s="85">
        <v>189</v>
      </c>
      <c r="B228" s="139">
        <v>0.48893720281115921</v>
      </c>
      <c r="C228" s="140">
        <v>0</v>
      </c>
      <c r="D228" s="141">
        <v>0.60170485279781594</v>
      </c>
      <c r="E228" s="140">
        <v>1</v>
      </c>
      <c r="F228" s="142">
        <v>2</v>
      </c>
      <c r="G228" s="140"/>
      <c r="H228" s="141"/>
      <c r="I228" s="140"/>
      <c r="J228" s="141"/>
      <c r="K228" s="140"/>
    </row>
    <row r="229" spans="1:11" s="67" customFormat="1" x14ac:dyDescent="0.35">
      <c r="A229" s="85">
        <v>190</v>
      </c>
      <c r="B229" s="139">
        <v>1.7624167554665544</v>
      </c>
      <c r="C229" s="140">
        <v>2</v>
      </c>
      <c r="D229" s="141">
        <v>1.4313095576330841</v>
      </c>
      <c r="E229" s="140">
        <v>2</v>
      </c>
      <c r="F229" s="142">
        <v>2</v>
      </c>
      <c r="G229" s="140"/>
      <c r="H229" s="141"/>
      <c r="I229" s="140"/>
      <c r="J229" s="141"/>
      <c r="K229" s="140"/>
    </row>
    <row r="230" spans="1:11" s="67" customFormat="1" x14ac:dyDescent="0.35">
      <c r="A230" s="85">
        <v>191</v>
      </c>
      <c r="B230" s="139">
        <v>1.4349247469462278</v>
      </c>
      <c r="C230" s="140">
        <v>4</v>
      </c>
      <c r="D230" s="141">
        <v>1.2387429774284637</v>
      </c>
      <c r="E230" s="140">
        <v>4</v>
      </c>
      <c r="F230" s="142">
        <v>5</v>
      </c>
      <c r="G230" s="140"/>
      <c r="H230" s="141"/>
      <c r="I230" s="140"/>
      <c r="J230" s="141"/>
      <c r="K230" s="140"/>
    </row>
    <row r="231" spans="1:11" s="67" customFormat="1" x14ac:dyDescent="0.35">
      <c r="A231" s="85">
        <v>192</v>
      </c>
      <c r="B231" s="139">
        <v>4.5664560163773675</v>
      </c>
      <c r="C231" s="140">
        <v>5</v>
      </c>
      <c r="D231" s="141">
        <v>2.8883801058014105</v>
      </c>
      <c r="E231" s="140">
        <v>3</v>
      </c>
      <c r="F231" s="142">
        <v>3</v>
      </c>
      <c r="G231" s="140"/>
      <c r="H231" s="141"/>
      <c r="I231" s="140"/>
      <c r="J231" s="141"/>
      <c r="K231" s="140"/>
    </row>
    <row r="232" spans="1:11" s="67" customFormat="1" x14ac:dyDescent="0.35">
      <c r="A232" s="85">
        <v>193</v>
      </c>
      <c r="B232" s="139">
        <v>1.6158771817864199</v>
      </c>
      <c r="C232" s="140">
        <v>1</v>
      </c>
      <c r="D232" s="141">
        <v>1.3462020424213392</v>
      </c>
      <c r="E232" s="140">
        <v>1</v>
      </c>
      <c r="F232" s="142">
        <v>1</v>
      </c>
      <c r="G232" s="140"/>
      <c r="H232" s="141"/>
      <c r="I232" s="140"/>
      <c r="J232" s="141"/>
      <c r="K232" s="140"/>
    </row>
    <row r="233" spans="1:11" s="67" customFormat="1" x14ac:dyDescent="0.35">
      <c r="A233" s="85">
        <v>194</v>
      </c>
      <c r="B233" s="139">
        <v>4.2302511565474248</v>
      </c>
      <c r="C233" s="140">
        <v>5</v>
      </c>
      <c r="D233" s="141">
        <v>2.7241997964189029</v>
      </c>
      <c r="E233" s="140">
        <v>3</v>
      </c>
      <c r="F233" s="142">
        <v>3</v>
      </c>
      <c r="G233" s="140"/>
      <c r="H233" s="141"/>
      <c r="I233" s="140"/>
      <c r="J233" s="141"/>
      <c r="K233" s="140"/>
    </row>
    <row r="234" spans="1:11" s="67" customFormat="1" x14ac:dyDescent="0.35">
      <c r="A234" s="85">
        <v>195</v>
      </c>
      <c r="B234" s="139">
        <v>2.2032376198736809</v>
      </c>
      <c r="C234" s="140">
        <v>1</v>
      </c>
      <c r="D234" s="141">
        <v>1.6790545737650895</v>
      </c>
      <c r="E234" s="140">
        <v>1</v>
      </c>
      <c r="F234" s="142">
        <v>1</v>
      </c>
      <c r="G234" s="140"/>
      <c r="H234" s="141"/>
      <c r="I234" s="140"/>
      <c r="J234" s="141"/>
      <c r="K234" s="140"/>
    </row>
    <row r="235" spans="1:11" s="67" customFormat="1" x14ac:dyDescent="0.35">
      <c r="A235" s="85">
        <v>196</v>
      </c>
      <c r="B235" s="139">
        <v>1.7422200585942698</v>
      </c>
      <c r="C235" s="140">
        <v>0</v>
      </c>
      <c r="D235" s="141">
        <v>1.4196720682518313</v>
      </c>
      <c r="E235" s="140">
        <v>0</v>
      </c>
      <c r="F235" s="142">
        <v>0</v>
      </c>
      <c r="G235" s="140"/>
      <c r="H235" s="141"/>
      <c r="I235" s="140"/>
      <c r="J235" s="141"/>
      <c r="K235" s="140"/>
    </row>
    <row r="236" spans="1:11" s="67" customFormat="1" x14ac:dyDescent="0.35">
      <c r="A236" s="85">
        <v>197</v>
      </c>
      <c r="B236" s="139">
        <v>4.5767479131738886</v>
      </c>
      <c r="C236" s="140">
        <v>2</v>
      </c>
      <c r="D236" s="141">
        <v>2.8933771477811239</v>
      </c>
      <c r="E236" s="140">
        <v>1</v>
      </c>
      <c r="F236" s="142">
        <v>1</v>
      </c>
      <c r="G236" s="140"/>
      <c r="H236" s="141"/>
      <c r="I236" s="140"/>
      <c r="J236" s="141"/>
      <c r="K236" s="140"/>
    </row>
    <row r="237" spans="1:11" s="67" customFormat="1" x14ac:dyDescent="0.35">
      <c r="A237" s="85">
        <v>198</v>
      </c>
      <c r="B237" s="139">
        <v>3.2068359544194531</v>
      </c>
      <c r="C237" s="140">
        <v>4</v>
      </c>
      <c r="D237" s="141">
        <v>2.2109301781785549</v>
      </c>
      <c r="E237" s="140">
        <v>3</v>
      </c>
      <c r="F237" s="142">
        <v>3</v>
      </c>
      <c r="G237" s="140"/>
      <c r="H237" s="141"/>
      <c r="I237" s="140"/>
      <c r="J237" s="141"/>
      <c r="K237" s="140"/>
    </row>
    <row r="238" spans="1:11" s="67" customFormat="1" x14ac:dyDescent="0.35">
      <c r="A238" s="85">
        <v>199</v>
      </c>
      <c r="B238" s="139">
        <v>5.6784131394331476</v>
      </c>
      <c r="C238" s="140">
        <v>7</v>
      </c>
      <c r="D238" s="141">
        <v>3.4198215418545024</v>
      </c>
      <c r="E238" s="140">
        <v>4</v>
      </c>
      <c r="F238" s="142">
        <v>3</v>
      </c>
      <c r="G238" s="140"/>
      <c r="H238" s="141"/>
      <c r="I238" s="140"/>
      <c r="J238" s="141"/>
      <c r="K238" s="140"/>
    </row>
    <row r="239" spans="1:11" s="67" customFormat="1" x14ac:dyDescent="0.35">
      <c r="A239" s="85">
        <v>200</v>
      </c>
      <c r="B239" s="139">
        <v>2.7389676793280118</v>
      </c>
      <c r="C239" s="140">
        <v>3</v>
      </c>
      <c r="D239" s="141">
        <v>1.9674467623324103</v>
      </c>
      <c r="E239" s="140">
        <v>2</v>
      </c>
      <c r="F239" s="142">
        <v>2</v>
      </c>
      <c r="G239" s="140"/>
      <c r="H239" s="141"/>
      <c r="I239" s="140"/>
      <c r="J239" s="141"/>
      <c r="K239" s="140"/>
    </row>
    <row r="240" spans="1:11" s="67" customFormat="1" x14ac:dyDescent="0.35">
      <c r="A240" s="85">
        <v>201</v>
      </c>
      <c r="B240" s="139">
        <v>1.8954198587040159</v>
      </c>
      <c r="C240" s="140">
        <v>0</v>
      </c>
      <c r="D240" s="141">
        <v>1.5072670520669764</v>
      </c>
      <c r="E240" s="140">
        <v>0</v>
      </c>
      <c r="F240" s="142">
        <v>0</v>
      </c>
      <c r="G240" s="140"/>
      <c r="H240" s="141"/>
      <c r="I240" s="140"/>
      <c r="J240" s="141"/>
      <c r="K240" s="140"/>
    </row>
    <row r="241" spans="1:11" s="67" customFormat="1" x14ac:dyDescent="0.35">
      <c r="A241" s="85">
        <v>202</v>
      </c>
      <c r="B241" s="139">
        <v>3.4942142794693507</v>
      </c>
      <c r="C241" s="140">
        <v>4</v>
      </c>
      <c r="D241" s="141">
        <v>2.3574277868000229</v>
      </c>
      <c r="E241" s="140">
        <v>3</v>
      </c>
      <c r="F241" s="142">
        <v>3</v>
      </c>
      <c r="G241" s="140"/>
      <c r="H241" s="141"/>
      <c r="I241" s="140"/>
      <c r="J241" s="141"/>
      <c r="K241" s="140"/>
    </row>
    <row r="242" spans="1:11" s="67" customFormat="1" x14ac:dyDescent="0.35">
      <c r="A242" s="85">
        <v>203</v>
      </c>
      <c r="B242" s="139">
        <v>0.94852807382912219</v>
      </c>
      <c r="C242" s="140">
        <v>0</v>
      </c>
      <c r="D242" s="141">
        <v>0.93236965648148962</v>
      </c>
      <c r="E242" s="140">
        <v>0</v>
      </c>
      <c r="F242" s="142">
        <v>1</v>
      </c>
      <c r="G242" s="140"/>
      <c r="H242" s="141"/>
      <c r="I242" s="140"/>
      <c r="J242" s="141"/>
      <c r="K242" s="140"/>
    </row>
    <row r="243" spans="1:11" s="67" customFormat="1" x14ac:dyDescent="0.35">
      <c r="A243" s="85">
        <v>204</v>
      </c>
      <c r="B243" s="139">
        <v>4.1848060488347558</v>
      </c>
      <c r="C243" s="140">
        <v>5</v>
      </c>
      <c r="D243" s="141">
        <v>2.7018603046243852</v>
      </c>
      <c r="E243" s="140">
        <v>3</v>
      </c>
      <c r="F243" s="142">
        <v>3</v>
      </c>
      <c r="G243" s="140"/>
      <c r="H243" s="141"/>
      <c r="I243" s="140"/>
      <c r="J243" s="141"/>
      <c r="K243" s="140"/>
    </row>
    <row r="244" spans="1:11" ht="14.4" x14ac:dyDescent="0.3">
      <c r="A244" s="86">
        <v>205</v>
      </c>
      <c r="B244" s="139">
        <v>3.5926638715609549</v>
      </c>
      <c r="C244" s="140">
        <v>2</v>
      </c>
      <c r="D244" s="141">
        <v>2.4071495057966952</v>
      </c>
      <c r="E244" s="140">
        <v>1</v>
      </c>
      <c r="F244" s="142">
        <v>1</v>
      </c>
      <c r="G244" s="140"/>
      <c r="H244" s="141"/>
      <c r="I244" s="140"/>
      <c r="J244" s="141"/>
      <c r="K244" s="140"/>
    </row>
    <row r="245" spans="1:11" ht="14.4" x14ac:dyDescent="0.3">
      <c r="A245" s="86">
        <v>206</v>
      </c>
      <c r="B245" s="139">
        <v>8.4305812765613108</v>
      </c>
      <c r="C245" s="140">
        <v>6</v>
      </c>
      <c r="D245" s="141">
        <v>4.6831189788595839</v>
      </c>
      <c r="E245" s="140">
        <v>3</v>
      </c>
      <c r="F245" s="142">
        <v>1</v>
      </c>
      <c r="G245" s="140"/>
      <c r="H245" s="141"/>
      <c r="I245" s="140"/>
      <c r="J245" s="141"/>
      <c r="K245" s="140"/>
    </row>
    <row r="246" spans="1:11" ht="14.4" x14ac:dyDescent="0.3">
      <c r="A246" s="86">
        <v>207</v>
      </c>
      <c r="B246" s="139">
        <v>3.1115509180351824</v>
      </c>
      <c r="C246" s="140">
        <v>3</v>
      </c>
      <c r="D246" s="141">
        <v>2.1618749847513343</v>
      </c>
      <c r="E246" s="140">
        <v>2</v>
      </c>
      <c r="F246" s="142">
        <v>2</v>
      </c>
      <c r="G246" s="140"/>
      <c r="H246" s="141"/>
      <c r="I246" s="140"/>
      <c r="J246" s="141"/>
      <c r="K246" s="140"/>
    </row>
    <row r="247" spans="1:11" ht="14.4" x14ac:dyDescent="0.3">
      <c r="A247" s="86">
        <v>208</v>
      </c>
      <c r="B247" s="139">
        <v>2.8376754316007196</v>
      </c>
      <c r="C247" s="140">
        <v>1</v>
      </c>
      <c r="D247" s="141">
        <v>2.0193883488500735</v>
      </c>
      <c r="E247" s="140">
        <v>1</v>
      </c>
      <c r="F247" s="142">
        <v>1</v>
      </c>
      <c r="G247" s="140"/>
      <c r="H247" s="141"/>
      <c r="I247" s="140"/>
      <c r="J247" s="141"/>
      <c r="K247" s="140"/>
    </row>
    <row r="248" spans="1:11" ht="14.4" x14ac:dyDescent="0.3">
      <c r="A248" s="86">
        <v>209</v>
      </c>
      <c r="B248" s="139">
        <v>1.9943854670497616</v>
      </c>
      <c r="C248" s="140">
        <v>0</v>
      </c>
      <c r="D248" s="141">
        <v>1.5630713749396146</v>
      </c>
      <c r="E248" s="140">
        <v>0</v>
      </c>
      <c r="F248" s="142">
        <v>0</v>
      </c>
      <c r="G248" s="140"/>
      <c r="H248" s="141"/>
      <c r="I248" s="140"/>
      <c r="J248" s="141"/>
      <c r="K248" s="140"/>
    </row>
    <row r="249" spans="1:11" ht="14.4" x14ac:dyDescent="0.3">
      <c r="A249" s="86">
        <v>210</v>
      </c>
      <c r="B249" s="139">
        <v>3.6106769930455047</v>
      </c>
      <c r="C249" s="140">
        <v>1</v>
      </c>
      <c r="D249" s="141">
        <v>2.4162228321777035</v>
      </c>
      <c r="E249" s="140">
        <v>0</v>
      </c>
      <c r="F249" s="142">
        <v>0</v>
      </c>
      <c r="G249" s="140"/>
      <c r="H249" s="141"/>
      <c r="I249" s="140"/>
      <c r="J249" s="141"/>
      <c r="K249" s="140"/>
    </row>
    <row r="250" spans="1:11" ht="14.4" x14ac:dyDescent="0.3">
      <c r="A250" s="86">
        <v>211</v>
      </c>
      <c r="B250" s="139">
        <v>6.9810037300743168</v>
      </c>
      <c r="C250" s="140">
        <v>9</v>
      </c>
      <c r="D250" s="141">
        <v>4.0251647687947845</v>
      </c>
      <c r="E250" s="140">
        <v>6</v>
      </c>
      <c r="F250" s="142">
        <v>3</v>
      </c>
      <c r="G250" s="140"/>
      <c r="H250" s="141"/>
      <c r="I250" s="140"/>
      <c r="J250" s="141"/>
      <c r="K250" s="140"/>
    </row>
    <row r="251" spans="1:11" ht="14.4" x14ac:dyDescent="0.3">
      <c r="A251" s="86">
        <v>212</v>
      </c>
      <c r="B251" s="139">
        <v>1.9889960583076538</v>
      </c>
      <c r="C251" s="140">
        <v>2</v>
      </c>
      <c r="D251" s="141">
        <v>1.560047177488737</v>
      </c>
      <c r="E251" s="140">
        <v>2</v>
      </c>
      <c r="F251" s="142">
        <v>2</v>
      </c>
      <c r="G251" s="140"/>
      <c r="H251" s="141"/>
      <c r="I251" s="140"/>
      <c r="J251" s="141"/>
      <c r="K251" s="140"/>
    </row>
    <row r="252" spans="1:11" ht="14.4" x14ac:dyDescent="0.3">
      <c r="A252" s="86">
        <v>213</v>
      </c>
      <c r="B252" s="139">
        <v>3.1756519912747967</v>
      </c>
      <c r="C252" s="140">
        <v>1</v>
      </c>
      <c r="D252" s="141">
        <v>2.1949036383320486</v>
      </c>
      <c r="E252" s="140">
        <v>0</v>
      </c>
      <c r="F252" s="142">
        <v>0</v>
      </c>
      <c r="G252" s="140"/>
      <c r="H252" s="141"/>
      <c r="I252" s="140"/>
      <c r="J252" s="141"/>
      <c r="K252" s="140"/>
    </row>
    <row r="253" spans="1:11" ht="14.4" x14ac:dyDescent="0.3">
      <c r="A253" s="86">
        <v>214</v>
      </c>
      <c r="B253" s="139">
        <v>1.6471325071150222</v>
      </c>
      <c r="C253" s="140">
        <v>0</v>
      </c>
      <c r="D253" s="141">
        <v>1.3644888205273891</v>
      </c>
      <c r="E253" s="140">
        <v>0</v>
      </c>
      <c r="F253" s="142">
        <v>0</v>
      </c>
      <c r="G253" s="140"/>
      <c r="H253" s="141"/>
      <c r="I253" s="140"/>
      <c r="J253" s="141"/>
      <c r="K253" s="140"/>
    </row>
    <row r="254" spans="1:11" ht="14.4" x14ac:dyDescent="0.3">
      <c r="A254" s="86">
        <v>215</v>
      </c>
      <c r="B254" s="139">
        <v>2.0785669740753376</v>
      </c>
      <c r="C254" s="140">
        <v>2</v>
      </c>
      <c r="D254" s="141">
        <v>1.6100982672930808</v>
      </c>
      <c r="E254" s="140">
        <v>1</v>
      </c>
      <c r="F254" s="142">
        <v>2</v>
      </c>
      <c r="G254" s="140"/>
      <c r="H254" s="141"/>
      <c r="I254" s="140"/>
      <c r="J254" s="141"/>
      <c r="K254" s="140"/>
    </row>
    <row r="255" spans="1:11" ht="14.4" x14ac:dyDescent="0.3">
      <c r="A255" s="86">
        <v>216</v>
      </c>
      <c r="B255" s="139">
        <v>1.220383018949653</v>
      </c>
      <c r="C255" s="140">
        <v>2</v>
      </c>
      <c r="D255" s="141">
        <v>1.1072606305300681</v>
      </c>
      <c r="E255" s="140">
        <v>1</v>
      </c>
      <c r="F255" s="142">
        <v>3</v>
      </c>
      <c r="G255" s="140"/>
      <c r="H255" s="141"/>
      <c r="I255" s="140"/>
      <c r="J255" s="141"/>
      <c r="K255" s="140"/>
    </row>
    <row r="256" spans="1:11" ht="14.4" x14ac:dyDescent="0.3">
      <c r="A256" s="86">
        <v>217</v>
      </c>
      <c r="B256" s="139">
        <v>4.6312140397843864</v>
      </c>
      <c r="C256" s="140">
        <v>6</v>
      </c>
      <c r="D256" s="141">
        <v>2.9197949803527155</v>
      </c>
      <c r="E256" s="140">
        <v>4</v>
      </c>
      <c r="F256" s="142">
        <v>3</v>
      </c>
      <c r="G256" s="140"/>
      <c r="H256" s="141"/>
      <c r="I256" s="140"/>
      <c r="J256" s="141"/>
      <c r="K256" s="140"/>
    </row>
    <row r="257" spans="1:11" ht="14.4" x14ac:dyDescent="0.3">
      <c r="A257" s="86">
        <v>218</v>
      </c>
      <c r="B257" s="139">
        <v>2.1968872670376034</v>
      </c>
      <c r="C257" s="140">
        <v>2</v>
      </c>
      <c r="D257" s="141">
        <v>1.6755610744063942</v>
      </c>
      <c r="E257" s="140">
        <v>1</v>
      </c>
      <c r="F257" s="142">
        <v>2</v>
      </c>
      <c r="G257" s="140"/>
      <c r="H257" s="141"/>
      <c r="I257" s="140"/>
      <c r="J257" s="141"/>
      <c r="K257" s="140"/>
    </row>
    <row r="258" spans="1:11" ht="14.4" x14ac:dyDescent="0.3">
      <c r="A258" s="86">
        <v>219</v>
      </c>
      <c r="B258" s="139">
        <v>3.2047725775513189</v>
      </c>
      <c r="C258" s="140">
        <v>3</v>
      </c>
      <c r="D258" s="141">
        <v>2.2098705578898938</v>
      </c>
      <c r="E258" s="140">
        <v>2</v>
      </c>
      <c r="F258" s="142">
        <v>2</v>
      </c>
      <c r="G258" s="140"/>
      <c r="H258" s="141"/>
      <c r="I258" s="140"/>
      <c r="J258" s="141"/>
      <c r="K258" s="140"/>
    </row>
    <row r="259" spans="1:11" ht="14.4" x14ac:dyDescent="0.3">
      <c r="A259" s="86">
        <v>220</v>
      </c>
      <c r="B259" s="139">
        <v>1.7514397154321419</v>
      </c>
      <c r="C259" s="140">
        <v>1</v>
      </c>
      <c r="D259" s="141">
        <v>1.4249880218873781</v>
      </c>
      <c r="E259" s="140">
        <v>0</v>
      </c>
      <c r="F259" s="142">
        <v>1</v>
      </c>
      <c r="G259" s="140"/>
      <c r="H259" s="141"/>
      <c r="I259" s="140"/>
      <c r="J259" s="141"/>
      <c r="K259" s="140"/>
    </row>
    <row r="260" spans="1:11" ht="14.4" x14ac:dyDescent="0.3">
      <c r="A260" s="86">
        <v>221</v>
      </c>
      <c r="B260" s="139">
        <v>5.1690717123317116</v>
      </c>
      <c r="C260" s="140">
        <v>10</v>
      </c>
      <c r="D260" s="141">
        <v>3.1783755033502086</v>
      </c>
      <c r="E260" s="140">
        <v>7</v>
      </c>
      <c r="F260" s="142">
        <v>5</v>
      </c>
      <c r="G260" s="140"/>
      <c r="H260" s="141"/>
      <c r="I260" s="140"/>
      <c r="J260" s="141"/>
      <c r="K260" s="140"/>
    </row>
    <row r="261" spans="1:11" ht="14.4" x14ac:dyDescent="0.3">
      <c r="A261" s="86">
        <v>222</v>
      </c>
      <c r="B261" s="139">
        <v>1.1189149460296133</v>
      </c>
      <c r="C261" s="140">
        <v>0</v>
      </c>
      <c r="D261" s="141">
        <v>1.0432182186846291</v>
      </c>
      <c r="E261" s="140">
        <v>0</v>
      </c>
      <c r="F261" s="142">
        <v>0</v>
      </c>
      <c r="G261" s="140"/>
      <c r="H261" s="141"/>
      <c r="I261" s="140"/>
      <c r="J261" s="141"/>
      <c r="K261" s="140"/>
    </row>
    <row r="262" spans="1:11" ht="14.4" x14ac:dyDescent="0.3">
      <c r="A262" s="86">
        <v>223</v>
      </c>
      <c r="B262" s="139">
        <v>6.775897146820415</v>
      </c>
      <c r="C262" s="140">
        <v>5</v>
      </c>
      <c r="D262" s="141">
        <v>3.9308491489928521</v>
      </c>
      <c r="E262" s="140">
        <v>3</v>
      </c>
      <c r="F262" s="142">
        <v>1</v>
      </c>
      <c r="G262" s="140"/>
      <c r="H262" s="141"/>
      <c r="I262" s="140"/>
      <c r="J262" s="141"/>
      <c r="K262" s="140"/>
    </row>
    <row r="263" spans="1:11" ht="14.4" x14ac:dyDescent="0.3">
      <c r="A263" s="86">
        <v>224</v>
      </c>
      <c r="B263" s="139">
        <v>4.353653480342631</v>
      </c>
      <c r="C263" s="140">
        <v>2</v>
      </c>
      <c r="D263" s="141">
        <v>2.7846794852528749</v>
      </c>
      <c r="E263" s="140">
        <v>1</v>
      </c>
      <c r="F263" s="142">
        <v>0</v>
      </c>
      <c r="G263" s="140"/>
      <c r="H263" s="141"/>
      <c r="I263" s="140"/>
      <c r="J263" s="141"/>
      <c r="K263" s="140"/>
    </row>
    <row r="264" spans="1:11" ht="14.4" x14ac:dyDescent="0.3">
      <c r="A264" s="86">
        <v>225</v>
      </c>
      <c r="B264" s="139">
        <v>1.1744752208698699</v>
      </c>
      <c r="C264" s="140">
        <v>1</v>
      </c>
      <c r="D264" s="141">
        <v>1.0784494977324497</v>
      </c>
      <c r="E264" s="140">
        <v>1</v>
      </c>
      <c r="F264" s="142">
        <v>2</v>
      </c>
      <c r="G264" s="140"/>
      <c r="H264" s="141"/>
      <c r="I264" s="140"/>
      <c r="J264" s="141"/>
      <c r="K264" s="140"/>
    </row>
    <row r="265" spans="1:11" ht="14.4" x14ac:dyDescent="0.3">
      <c r="A265" s="86">
        <v>226</v>
      </c>
      <c r="B265" s="139">
        <v>4.3464105879939083</v>
      </c>
      <c r="C265" s="140">
        <v>2</v>
      </c>
      <c r="D265" s="141">
        <v>2.7811369067152221</v>
      </c>
      <c r="E265" s="140">
        <v>1</v>
      </c>
      <c r="F265" s="142">
        <v>0</v>
      </c>
      <c r="G265" s="140"/>
      <c r="H265" s="141"/>
      <c r="I265" s="140"/>
      <c r="J265" s="141"/>
      <c r="K265" s="140"/>
    </row>
    <row r="266" spans="1:11" ht="14.4" x14ac:dyDescent="0.3">
      <c r="A266" s="86">
        <v>227</v>
      </c>
      <c r="B266" s="139">
        <v>5.1494275879047295</v>
      </c>
      <c r="C266" s="140">
        <v>5</v>
      </c>
      <c r="D266" s="141">
        <v>3.1690003504026882</v>
      </c>
      <c r="E266" s="140">
        <v>3</v>
      </c>
      <c r="F266" s="142">
        <v>2</v>
      </c>
      <c r="G266" s="140"/>
      <c r="H266" s="141"/>
      <c r="I266" s="140"/>
      <c r="J266" s="141"/>
      <c r="K266" s="140"/>
    </row>
    <row r="267" spans="1:11" ht="14.4" x14ac:dyDescent="0.3">
      <c r="A267" s="86">
        <v>228</v>
      </c>
      <c r="B267" s="139">
        <v>1.5804318066594023</v>
      </c>
      <c r="C267" s="140">
        <v>2</v>
      </c>
      <c r="D267" s="141">
        <v>1.3253706019043177</v>
      </c>
      <c r="E267" s="140">
        <v>1</v>
      </c>
      <c r="F267" s="142">
        <v>2</v>
      </c>
      <c r="G267" s="140"/>
      <c r="H267" s="141"/>
      <c r="I267" s="140"/>
      <c r="J267" s="141"/>
      <c r="K267" s="140"/>
    </row>
    <row r="268" spans="1:11" ht="14.4" x14ac:dyDescent="0.3">
      <c r="A268" s="86">
        <v>229</v>
      </c>
      <c r="B268" s="139">
        <v>1.2765626436925184</v>
      </c>
      <c r="C268" s="140">
        <v>3</v>
      </c>
      <c r="D268" s="141">
        <v>1.1421733373610392</v>
      </c>
      <c r="E268" s="140">
        <v>2</v>
      </c>
      <c r="F268" s="142">
        <v>4</v>
      </c>
      <c r="G268" s="140"/>
      <c r="H268" s="141"/>
      <c r="I268" s="140"/>
      <c r="J268" s="141"/>
      <c r="K268" s="140"/>
    </row>
    <row r="269" spans="1:11" ht="14.4" x14ac:dyDescent="0.3">
      <c r="A269" s="86">
        <v>230</v>
      </c>
      <c r="B269" s="139">
        <v>2.3029925095771988</v>
      </c>
      <c r="C269" s="140">
        <v>2</v>
      </c>
      <c r="D269" s="141">
        <v>1.7336794582053097</v>
      </c>
      <c r="E269" s="140">
        <v>1</v>
      </c>
      <c r="F269" s="142">
        <v>1</v>
      </c>
      <c r="G269" s="140"/>
      <c r="H269" s="141"/>
      <c r="I269" s="140"/>
      <c r="J269" s="141"/>
      <c r="K269" s="140"/>
    </row>
    <row r="270" spans="1:11" ht="14.4" x14ac:dyDescent="0.3">
      <c r="A270" s="86">
        <v>231</v>
      </c>
      <c r="B270" s="139">
        <v>3.5629003086789099</v>
      </c>
      <c r="C270" s="140">
        <v>3</v>
      </c>
      <c r="D270" s="141">
        <v>2.3921411981938179</v>
      </c>
      <c r="E270" s="140">
        <v>2</v>
      </c>
      <c r="F270" s="142">
        <v>2</v>
      </c>
      <c r="G270" s="140"/>
      <c r="H270" s="141"/>
      <c r="I270" s="140"/>
      <c r="J270" s="141"/>
      <c r="K270" s="140"/>
    </row>
    <row r="271" spans="1:11" ht="14.4" x14ac:dyDescent="0.3">
      <c r="A271" s="86">
        <v>232</v>
      </c>
      <c r="B271" s="139">
        <v>3.7270677609487803</v>
      </c>
      <c r="C271" s="140">
        <v>7</v>
      </c>
      <c r="D271" s="141">
        <v>2.4746755071702693</v>
      </c>
      <c r="E271" s="140">
        <v>6</v>
      </c>
      <c r="F271" s="142">
        <v>5</v>
      </c>
      <c r="G271" s="140"/>
      <c r="H271" s="141"/>
      <c r="I271" s="140"/>
      <c r="J271" s="141"/>
      <c r="K271" s="140"/>
    </row>
    <row r="272" spans="1:11" ht="14.4" x14ac:dyDescent="0.3">
      <c r="A272" s="86">
        <v>233</v>
      </c>
      <c r="B272" s="139">
        <v>3.1636573385422633</v>
      </c>
      <c r="C272" s="140">
        <v>1</v>
      </c>
      <c r="D272" s="141">
        <v>2.1887320300353692</v>
      </c>
      <c r="E272" s="140">
        <v>0</v>
      </c>
      <c r="F272" s="142">
        <v>0</v>
      </c>
      <c r="G272" s="140"/>
      <c r="H272" s="141"/>
      <c r="I272" s="140"/>
      <c r="J272" s="141"/>
      <c r="K272" s="140"/>
    </row>
    <row r="273" spans="1:11" ht="14.4" x14ac:dyDescent="0.3">
      <c r="A273" s="86">
        <v>234</v>
      </c>
      <c r="B273" s="139">
        <v>3.5682196292498336</v>
      </c>
      <c r="C273" s="140">
        <v>4</v>
      </c>
      <c r="D273" s="141">
        <v>2.3948249623870441</v>
      </c>
      <c r="E273" s="140">
        <v>2</v>
      </c>
      <c r="F273" s="142">
        <v>2</v>
      </c>
      <c r="G273" s="140"/>
      <c r="H273" s="141"/>
      <c r="I273" s="140"/>
      <c r="J273" s="141"/>
      <c r="K273" s="140"/>
    </row>
    <row r="274" spans="1:11" ht="14.4" x14ac:dyDescent="0.3">
      <c r="A274" s="86">
        <v>235</v>
      </c>
      <c r="B274" s="139">
        <v>5.660402974931829</v>
      </c>
      <c r="C274" s="140">
        <v>3</v>
      </c>
      <c r="D274" s="141">
        <v>3.4113351893293329</v>
      </c>
      <c r="E274" s="140">
        <v>2</v>
      </c>
      <c r="F274" s="142">
        <v>1</v>
      </c>
      <c r="G274" s="140"/>
      <c r="H274" s="141"/>
      <c r="I274" s="140"/>
      <c r="J274" s="141"/>
      <c r="K274" s="140"/>
    </row>
    <row r="275" spans="1:11" ht="14.4" x14ac:dyDescent="0.3">
      <c r="A275" s="86">
        <v>236</v>
      </c>
      <c r="B275" s="139">
        <v>3.8109030376861992</v>
      </c>
      <c r="C275" s="140">
        <v>3</v>
      </c>
      <c r="D275" s="141">
        <v>2.5165973628716292</v>
      </c>
      <c r="E275" s="140">
        <v>2</v>
      </c>
      <c r="F275" s="142">
        <v>2</v>
      </c>
      <c r="G275" s="140"/>
      <c r="H275" s="141"/>
      <c r="I275" s="140"/>
      <c r="J275" s="141"/>
      <c r="K275" s="140"/>
    </row>
    <row r="276" spans="1:11" ht="14.4" x14ac:dyDescent="0.3">
      <c r="A276" s="86">
        <v>237</v>
      </c>
      <c r="B276" s="139">
        <v>5.5672336380492933</v>
      </c>
      <c r="C276" s="140">
        <v>4</v>
      </c>
      <c r="D276" s="141">
        <v>3.3673764657753669</v>
      </c>
      <c r="E276" s="140">
        <v>2</v>
      </c>
      <c r="F276" s="142">
        <v>1</v>
      </c>
      <c r="G276" s="140"/>
      <c r="H276" s="141"/>
      <c r="I276" s="140"/>
      <c r="J276" s="141"/>
      <c r="K276" s="140"/>
    </row>
    <row r="277" spans="1:11" ht="14.4" x14ac:dyDescent="0.3">
      <c r="A277" s="86">
        <v>238</v>
      </c>
      <c r="B277" s="139">
        <v>3.6127301430625263</v>
      </c>
      <c r="C277" s="140">
        <v>9</v>
      </c>
      <c r="D277" s="141">
        <v>2.4172565510281991</v>
      </c>
      <c r="E277" s="140">
        <v>7</v>
      </c>
      <c r="F277" s="142">
        <v>7</v>
      </c>
      <c r="G277" s="140"/>
      <c r="H277" s="141"/>
      <c r="I277" s="140"/>
      <c r="J277" s="141"/>
      <c r="K277" s="140"/>
    </row>
    <row r="278" spans="1:11" ht="14.4" x14ac:dyDescent="0.3">
      <c r="A278" s="86">
        <v>239</v>
      </c>
      <c r="B278" s="139">
        <v>3.3889648656667424</v>
      </c>
      <c r="C278" s="140">
        <v>3</v>
      </c>
      <c r="D278" s="141">
        <v>2.3040166470901653</v>
      </c>
      <c r="E278" s="140">
        <v>2</v>
      </c>
      <c r="F278" s="142">
        <v>1</v>
      </c>
      <c r="G278" s="140"/>
      <c r="H278" s="141"/>
      <c r="I278" s="140"/>
      <c r="J278" s="141"/>
      <c r="K278" s="140"/>
    </row>
    <row r="279" spans="1:11" ht="14.4" x14ac:dyDescent="0.3">
      <c r="A279" s="86">
        <v>240</v>
      </c>
      <c r="B279" s="139">
        <v>2.0031417658843615</v>
      </c>
      <c r="C279" s="140">
        <v>3</v>
      </c>
      <c r="D279" s="141">
        <v>1.567981335221214</v>
      </c>
      <c r="E279" s="140">
        <v>2</v>
      </c>
      <c r="F279" s="142">
        <v>3</v>
      </c>
      <c r="G279" s="140"/>
      <c r="H279" s="141"/>
      <c r="I279" s="140"/>
      <c r="J279" s="141"/>
      <c r="K279" s="140"/>
    </row>
    <row r="280" spans="1:11" ht="14.4" x14ac:dyDescent="0.3">
      <c r="A280" s="86">
        <v>241</v>
      </c>
      <c r="B280" s="139">
        <v>2.7372340203119423</v>
      </c>
      <c r="C280" s="140">
        <v>1</v>
      </c>
      <c r="D280" s="141">
        <v>1.9665315058797068</v>
      </c>
      <c r="E280" s="140">
        <v>0</v>
      </c>
      <c r="F280" s="142">
        <v>0</v>
      </c>
      <c r="G280" s="140"/>
      <c r="H280" s="141"/>
      <c r="I280" s="140"/>
      <c r="J280" s="141"/>
      <c r="K280" s="140"/>
    </row>
    <row r="281" spans="1:11" ht="14.4" x14ac:dyDescent="0.3">
      <c r="A281" s="86">
        <v>242</v>
      </c>
      <c r="B281" s="139">
        <v>3.3727110893241861</v>
      </c>
      <c r="C281" s="140">
        <v>3</v>
      </c>
      <c r="D281" s="141">
        <v>2.2957440076214612</v>
      </c>
      <c r="E281" s="140">
        <v>2</v>
      </c>
      <c r="F281" s="142">
        <v>2</v>
      </c>
      <c r="G281" s="140"/>
      <c r="H281" s="141"/>
      <c r="I281" s="140"/>
      <c r="J281" s="141"/>
      <c r="K281" s="140"/>
    </row>
    <row r="282" spans="1:11" ht="14.4" x14ac:dyDescent="0.3">
      <c r="A282" s="86">
        <v>243</v>
      </c>
      <c r="B282" s="139">
        <v>3.4626217845255938</v>
      </c>
      <c r="C282" s="140">
        <v>3</v>
      </c>
      <c r="D282" s="141">
        <v>2.3414237201134203</v>
      </c>
      <c r="E282" s="140">
        <v>2</v>
      </c>
      <c r="F282" s="142">
        <v>2</v>
      </c>
      <c r="G282" s="140"/>
      <c r="H282" s="141"/>
      <c r="I282" s="140"/>
      <c r="J282" s="141"/>
      <c r="K282" s="140"/>
    </row>
    <row r="283" spans="1:11" ht="14.4" x14ac:dyDescent="0.3">
      <c r="A283" s="86">
        <v>244</v>
      </c>
      <c r="B283" s="139">
        <v>4.843594354838384</v>
      </c>
      <c r="C283" s="140">
        <v>4</v>
      </c>
      <c r="D283" s="141">
        <v>3.0223828456319484</v>
      </c>
      <c r="E283" s="140">
        <v>2</v>
      </c>
      <c r="F283" s="142">
        <v>1</v>
      </c>
      <c r="G283" s="140"/>
      <c r="H283" s="141"/>
      <c r="I283" s="140"/>
      <c r="J283" s="141"/>
      <c r="K283" s="140"/>
    </row>
    <row r="284" spans="1:11" ht="14.4" x14ac:dyDescent="0.3">
      <c r="A284" s="86">
        <v>245</v>
      </c>
      <c r="B284" s="139">
        <v>1.5616024167807268</v>
      </c>
      <c r="C284" s="140">
        <v>1</v>
      </c>
      <c r="D284" s="141">
        <v>1.3142630860288536</v>
      </c>
      <c r="E284" s="140">
        <v>1</v>
      </c>
      <c r="F284" s="142">
        <v>2</v>
      </c>
      <c r="G284" s="140"/>
      <c r="H284" s="141"/>
      <c r="I284" s="140"/>
      <c r="J284" s="141"/>
      <c r="K284" s="140"/>
    </row>
    <row r="285" spans="1:11" ht="14.4" x14ac:dyDescent="0.3">
      <c r="A285" s="86">
        <v>246</v>
      </c>
      <c r="B285" s="139">
        <v>1.7992736021165348</v>
      </c>
      <c r="C285" s="140">
        <v>1</v>
      </c>
      <c r="D285" s="141">
        <v>1.4524746653195117</v>
      </c>
      <c r="E285" s="140">
        <v>0</v>
      </c>
      <c r="F285" s="142">
        <v>1</v>
      </c>
      <c r="G285" s="140"/>
      <c r="H285" s="141"/>
      <c r="I285" s="140"/>
      <c r="J285" s="141"/>
      <c r="K285" s="140"/>
    </row>
    <row r="286" spans="1:11" ht="14.4" x14ac:dyDescent="0.3">
      <c r="A286" s="86">
        <v>247</v>
      </c>
      <c r="B286" s="139">
        <v>3.2692050296543331</v>
      </c>
      <c r="C286" s="140">
        <v>3</v>
      </c>
      <c r="D286" s="141">
        <v>2.2429048618280159</v>
      </c>
      <c r="E286" s="140">
        <v>2</v>
      </c>
      <c r="F286" s="142">
        <v>2</v>
      </c>
      <c r="G286" s="140"/>
      <c r="H286" s="141"/>
      <c r="I286" s="140"/>
      <c r="J286" s="141"/>
      <c r="K286" s="140"/>
    </row>
    <row r="287" spans="1:11" ht="14.4" x14ac:dyDescent="0.3">
      <c r="A287" s="86">
        <v>248</v>
      </c>
      <c r="B287" s="139">
        <v>0.71898621755804781</v>
      </c>
      <c r="C287" s="140">
        <v>0</v>
      </c>
      <c r="D287" s="141">
        <v>0.77453600958741486</v>
      </c>
      <c r="E287" s="140">
        <v>0</v>
      </c>
      <c r="F287" s="142">
        <v>0</v>
      </c>
      <c r="G287" s="140"/>
      <c r="H287" s="141"/>
      <c r="I287" s="140"/>
      <c r="J287" s="141"/>
      <c r="K287" s="140"/>
    </row>
    <row r="288" spans="1:11" ht="14.4" x14ac:dyDescent="0.3">
      <c r="A288" s="86">
        <v>249</v>
      </c>
      <c r="B288" s="139">
        <v>1.6565876602550491</v>
      </c>
      <c r="C288" s="140">
        <v>1</v>
      </c>
      <c r="D288" s="141">
        <v>1.3700060067874029</v>
      </c>
      <c r="E288" s="140">
        <v>1</v>
      </c>
      <c r="F288" s="142">
        <v>1</v>
      </c>
      <c r="G288" s="140"/>
      <c r="H288" s="141"/>
      <c r="I288" s="140"/>
      <c r="J288" s="141"/>
      <c r="K288" s="140"/>
    </row>
    <row r="289" spans="1:11" ht="14.4" x14ac:dyDescent="0.3">
      <c r="A289" s="86">
        <v>250</v>
      </c>
      <c r="B289" s="139">
        <v>4.517879860015924</v>
      </c>
      <c r="C289" s="140">
        <v>7</v>
      </c>
      <c r="D289" s="141">
        <v>2.8647725002661639</v>
      </c>
      <c r="E289" s="140">
        <v>5</v>
      </c>
      <c r="F289" s="142">
        <v>4</v>
      </c>
      <c r="G289" s="140"/>
      <c r="H289" s="141"/>
      <c r="I289" s="140"/>
      <c r="J289" s="141"/>
      <c r="K289" s="140"/>
    </row>
    <row r="290" spans="1:11" ht="14.4" x14ac:dyDescent="0.3">
      <c r="A290" s="86">
        <v>251</v>
      </c>
      <c r="B290" s="139">
        <v>2.3314380118538369</v>
      </c>
      <c r="C290" s="140">
        <v>4</v>
      </c>
      <c r="D290" s="141">
        <v>1.7491714453264686</v>
      </c>
      <c r="E290" s="140">
        <v>3</v>
      </c>
      <c r="F290" s="142">
        <v>4</v>
      </c>
      <c r="G290" s="140"/>
      <c r="H290" s="141"/>
      <c r="I290" s="140"/>
      <c r="J290" s="141"/>
      <c r="K290" s="140"/>
    </row>
    <row r="291" spans="1:11" ht="14.4" x14ac:dyDescent="0.3">
      <c r="A291" s="86">
        <v>252</v>
      </c>
      <c r="B291" s="139">
        <v>6.4751443108437581</v>
      </c>
      <c r="C291" s="140">
        <v>6</v>
      </c>
      <c r="D291" s="141">
        <v>3.7919196809300337</v>
      </c>
      <c r="E291" s="140">
        <v>3</v>
      </c>
      <c r="F291" s="142">
        <v>2</v>
      </c>
      <c r="G291" s="140"/>
      <c r="H291" s="141"/>
      <c r="I291" s="140"/>
      <c r="J291" s="141"/>
      <c r="K291" s="140"/>
    </row>
    <row r="292" spans="1:11" ht="14.4" x14ac:dyDescent="0.3">
      <c r="A292" s="86">
        <v>253</v>
      </c>
      <c r="B292" s="139">
        <v>2.333578732739666</v>
      </c>
      <c r="C292" s="140">
        <v>2</v>
      </c>
      <c r="D292" s="141">
        <v>1.7503358512481126</v>
      </c>
      <c r="E292" s="140">
        <v>1</v>
      </c>
      <c r="F292" s="142">
        <v>1</v>
      </c>
      <c r="G292" s="140"/>
      <c r="H292" s="141"/>
      <c r="I292" s="140"/>
      <c r="J292" s="141"/>
      <c r="K292" s="140"/>
    </row>
    <row r="293" spans="1:11" ht="14.4" x14ac:dyDescent="0.3">
      <c r="A293" s="86">
        <v>254</v>
      </c>
      <c r="B293" s="139">
        <v>2.4004329935365716</v>
      </c>
      <c r="C293" s="140">
        <v>2</v>
      </c>
      <c r="D293" s="141">
        <v>1.7865984156207795</v>
      </c>
      <c r="E293" s="140">
        <v>2</v>
      </c>
      <c r="F293" s="142">
        <v>2</v>
      </c>
      <c r="G293" s="140"/>
      <c r="H293" s="141"/>
      <c r="I293" s="140"/>
      <c r="J293" s="141"/>
      <c r="K293" s="140"/>
    </row>
    <row r="294" spans="1:11" ht="14.4" x14ac:dyDescent="0.3">
      <c r="A294" s="86">
        <v>255</v>
      </c>
      <c r="B294" s="139">
        <v>5.3096237052997193</v>
      </c>
      <c r="C294" s="140">
        <v>7</v>
      </c>
      <c r="D294" s="141">
        <v>3.2453120213513369</v>
      </c>
      <c r="E294" s="140">
        <v>5</v>
      </c>
      <c r="F294" s="142">
        <v>3</v>
      </c>
      <c r="G294" s="140"/>
      <c r="H294" s="141"/>
      <c r="I294" s="140"/>
      <c r="J294" s="141"/>
      <c r="K294" s="140"/>
    </row>
    <row r="295" spans="1:11" ht="14.4" x14ac:dyDescent="0.3">
      <c r="A295" s="86">
        <v>256</v>
      </c>
      <c r="B295" s="139">
        <v>3.3839783409935027</v>
      </c>
      <c r="C295" s="140">
        <v>3</v>
      </c>
      <c r="D295" s="141">
        <v>2.3014793725983944</v>
      </c>
      <c r="E295" s="140">
        <v>2</v>
      </c>
      <c r="F295" s="142">
        <v>2</v>
      </c>
      <c r="G295" s="140"/>
      <c r="H295" s="141"/>
      <c r="I295" s="140"/>
      <c r="J295" s="141"/>
      <c r="K295" s="140"/>
    </row>
    <row r="296" spans="1:11" ht="14.4" x14ac:dyDescent="0.3">
      <c r="A296" s="86">
        <v>257</v>
      </c>
      <c r="B296" s="139">
        <v>2.9837921735517066</v>
      </c>
      <c r="C296" s="140">
        <v>5</v>
      </c>
      <c r="D296" s="141">
        <v>2.0956926117949819</v>
      </c>
      <c r="E296" s="140">
        <v>4</v>
      </c>
      <c r="F296" s="142">
        <v>4</v>
      </c>
      <c r="G296" s="140"/>
      <c r="H296" s="141"/>
      <c r="I296" s="140"/>
      <c r="J296" s="141"/>
      <c r="K296" s="140"/>
    </row>
    <row r="297" spans="1:11" ht="14.4" x14ac:dyDescent="0.3">
      <c r="A297" s="86">
        <v>258</v>
      </c>
      <c r="B297" s="139">
        <v>0.92191888459802018</v>
      </c>
      <c r="C297" s="140">
        <v>1</v>
      </c>
      <c r="D297" s="141">
        <v>0.91462696439103541</v>
      </c>
      <c r="E297" s="140">
        <v>1</v>
      </c>
      <c r="F297" s="142">
        <v>2</v>
      </c>
      <c r="G297" s="140"/>
      <c r="H297" s="141"/>
      <c r="I297" s="140"/>
      <c r="J297" s="141"/>
      <c r="K297" s="140"/>
    </row>
    <row r="298" spans="1:11" ht="14.4" x14ac:dyDescent="0.3">
      <c r="A298" s="86">
        <v>259</v>
      </c>
      <c r="B298" s="139">
        <v>4.1867660397272992</v>
      </c>
      <c r="C298" s="140">
        <v>6</v>
      </c>
      <c r="D298" s="141">
        <v>2.7028245362588819</v>
      </c>
      <c r="E298" s="140">
        <v>4</v>
      </c>
      <c r="F298" s="142">
        <v>3</v>
      </c>
      <c r="G298" s="140"/>
      <c r="H298" s="141"/>
      <c r="I298" s="140"/>
      <c r="J298" s="141"/>
      <c r="K298" s="140"/>
    </row>
    <row r="299" spans="1:11" ht="14.4" x14ac:dyDescent="0.3">
      <c r="A299" s="86">
        <v>260</v>
      </c>
      <c r="B299" s="139">
        <v>1.8657956475368895</v>
      </c>
      <c r="C299" s="140">
        <v>3</v>
      </c>
      <c r="D299" s="141">
        <v>1.4904474692531458</v>
      </c>
      <c r="E299" s="140">
        <v>3</v>
      </c>
      <c r="F299" s="142">
        <v>3</v>
      </c>
      <c r="G299" s="140"/>
      <c r="H299" s="141"/>
      <c r="I299" s="140"/>
      <c r="J299" s="141"/>
      <c r="K299" s="140"/>
    </row>
    <row r="300" spans="1:11" ht="14.4" x14ac:dyDescent="0.3">
      <c r="A300" s="86">
        <v>261</v>
      </c>
      <c r="B300" s="139">
        <v>2.7944888050213277</v>
      </c>
      <c r="C300" s="140">
        <v>0</v>
      </c>
      <c r="D300" s="141">
        <v>1.9967034225002236</v>
      </c>
      <c r="E300" s="140">
        <v>0</v>
      </c>
      <c r="F300" s="142">
        <v>0</v>
      </c>
      <c r="G300" s="140"/>
      <c r="H300" s="141"/>
      <c r="I300" s="140"/>
      <c r="J300" s="141"/>
      <c r="K300" s="140"/>
    </row>
    <row r="301" spans="1:11" ht="14.4" x14ac:dyDescent="0.3">
      <c r="A301" s="86">
        <v>262</v>
      </c>
      <c r="B301" s="139">
        <v>6.5212199154679231</v>
      </c>
      <c r="C301" s="140">
        <v>8</v>
      </c>
      <c r="D301" s="141">
        <v>3.8132543977154874</v>
      </c>
      <c r="E301" s="140">
        <v>5</v>
      </c>
      <c r="F301" s="142">
        <v>3</v>
      </c>
      <c r="G301" s="140"/>
      <c r="H301" s="141"/>
      <c r="I301" s="140"/>
      <c r="J301" s="141"/>
      <c r="K301" s="140"/>
    </row>
    <row r="302" spans="1:11" ht="14.4" x14ac:dyDescent="0.3">
      <c r="A302" s="86">
        <v>263</v>
      </c>
      <c r="B302" s="139">
        <v>2.8366699849293031</v>
      </c>
      <c r="C302" s="140">
        <v>2</v>
      </c>
      <c r="D302" s="141">
        <v>2.0188609157100417</v>
      </c>
      <c r="E302" s="140">
        <v>1</v>
      </c>
      <c r="F302" s="142">
        <v>2</v>
      </c>
      <c r="G302" s="140"/>
      <c r="H302" s="141"/>
      <c r="I302" s="140"/>
      <c r="J302" s="141"/>
      <c r="K302" s="140"/>
    </row>
    <row r="303" spans="1:11" ht="14.4" x14ac:dyDescent="0.3">
      <c r="A303" s="86">
        <v>264</v>
      </c>
      <c r="B303" s="139">
        <v>2.097841606623327</v>
      </c>
      <c r="C303" s="140">
        <v>0</v>
      </c>
      <c r="D303" s="141">
        <v>1.6208116300881907</v>
      </c>
      <c r="E303" s="140">
        <v>0</v>
      </c>
      <c r="F303" s="142">
        <v>0</v>
      </c>
      <c r="G303" s="140"/>
      <c r="H303" s="141"/>
      <c r="I303" s="140"/>
      <c r="J303" s="141"/>
      <c r="K303" s="140"/>
    </row>
    <row r="304" spans="1:11" ht="14.4" x14ac:dyDescent="0.3">
      <c r="A304" s="86">
        <v>265</v>
      </c>
      <c r="B304" s="139">
        <v>2.7355664691486345</v>
      </c>
      <c r="C304" s="140">
        <v>1</v>
      </c>
      <c r="D304" s="141">
        <v>1.9656510511116179</v>
      </c>
      <c r="E304" s="140">
        <v>1</v>
      </c>
      <c r="F304" s="142">
        <v>1</v>
      </c>
      <c r="G304" s="140"/>
      <c r="H304" s="141"/>
      <c r="I304" s="140"/>
      <c r="J304" s="141"/>
      <c r="K304" s="140"/>
    </row>
    <row r="305" spans="1:11" ht="14.4" x14ac:dyDescent="0.3">
      <c r="A305" s="86">
        <v>266</v>
      </c>
      <c r="B305" s="139">
        <v>1.8064177300475506</v>
      </c>
      <c r="C305" s="140">
        <v>2</v>
      </c>
      <c r="D305" s="141">
        <v>1.456566614582957</v>
      </c>
      <c r="E305" s="140">
        <v>2</v>
      </c>
      <c r="F305" s="142">
        <v>2</v>
      </c>
      <c r="G305" s="140"/>
      <c r="H305" s="141"/>
      <c r="I305" s="140"/>
      <c r="J305" s="141"/>
      <c r="K305" s="140"/>
    </row>
    <row r="306" spans="1:11" ht="14.4" x14ac:dyDescent="0.3">
      <c r="A306" s="86">
        <v>267</v>
      </c>
      <c r="B306" s="139">
        <v>0.54064758905066757</v>
      </c>
      <c r="C306" s="140">
        <v>0</v>
      </c>
      <c r="D306" s="141">
        <v>0.64226723047258294</v>
      </c>
      <c r="E306" s="140">
        <v>0</v>
      </c>
      <c r="F306" s="142">
        <v>1</v>
      </c>
      <c r="G306" s="140"/>
      <c r="H306" s="141"/>
      <c r="I306" s="140"/>
      <c r="J306" s="141"/>
      <c r="K306" s="140"/>
    </row>
    <row r="307" spans="1:11" ht="14.4" x14ac:dyDescent="0.3">
      <c r="A307" s="86">
        <v>268</v>
      </c>
      <c r="B307" s="139">
        <v>1.3263083036783776</v>
      </c>
      <c r="C307" s="140">
        <v>2</v>
      </c>
      <c r="D307" s="141">
        <v>1.1727897167096382</v>
      </c>
      <c r="E307" s="140">
        <v>1</v>
      </c>
      <c r="F307" s="142">
        <v>3</v>
      </c>
      <c r="G307" s="140"/>
      <c r="H307" s="141"/>
      <c r="I307" s="140"/>
      <c r="J307" s="141"/>
      <c r="K307" s="140"/>
    </row>
    <row r="308" spans="1:11" ht="14.4" x14ac:dyDescent="0.3">
      <c r="A308" s="86">
        <v>269</v>
      </c>
      <c r="B308" s="139">
        <v>1.7038803891934771</v>
      </c>
      <c r="C308" s="140">
        <v>1</v>
      </c>
      <c r="D308" s="141">
        <v>1.3975013520716613</v>
      </c>
      <c r="E308" s="140">
        <v>1</v>
      </c>
      <c r="F308" s="142">
        <v>2</v>
      </c>
      <c r="G308" s="140"/>
      <c r="H308" s="141"/>
      <c r="I308" s="140"/>
      <c r="J308" s="141"/>
      <c r="K308" s="140"/>
    </row>
    <row r="309" spans="1:11" ht="14.4" x14ac:dyDescent="0.3">
      <c r="A309" s="86">
        <v>270</v>
      </c>
      <c r="B309" s="139">
        <v>7.7434437955826034</v>
      </c>
      <c r="C309" s="140">
        <v>8</v>
      </c>
      <c r="D309" s="141">
        <v>4.372983100224376</v>
      </c>
      <c r="E309" s="140">
        <v>5</v>
      </c>
      <c r="F309" s="142">
        <v>2</v>
      </c>
      <c r="G309" s="140"/>
      <c r="H309" s="141"/>
      <c r="I309" s="140"/>
      <c r="J309" s="141"/>
      <c r="K309" s="140"/>
    </row>
    <row r="310" spans="1:11" ht="14.4" x14ac:dyDescent="0.3">
      <c r="A310" s="86">
        <v>271</v>
      </c>
      <c r="B310" s="139">
        <v>3.3899852415191747</v>
      </c>
      <c r="C310" s="140">
        <v>4</v>
      </c>
      <c r="D310" s="141">
        <v>2.3045357645740476</v>
      </c>
      <c r="E310" s="140">
        <v>2</v>
      </c>
      <c r="F310" s="142">
        <v>2</v>
      </c>
      <c r="G310" s="140"/>
      <c r="H310" s="141"/>
      <c r="I310" s="140"/>
      <c r="J310" s="141"/>
      <c r="K310" s="140"/>
    </row>
    <row r="311" spans="1:11" ht="14.4" x14ac:dyDescent="0.3">
      <c r="A311" s="86">
        <v>272</v>
      </c>
      <c r="B311" s="139">
        <v>4.0075697427070436</v>
      </c>
      <c r="C311" s="140">
        <v>5</v>
      </c>
      <c r="D311" s="141">
        <v>2.6143773162199513</v>
      </c>
      <c r="E311" s="140">
        <v>3</v>
      </c>
      <c r="F311" s="142">
        <v>3</v>
      </c>
      <c r="G311" s="140"/>
      <c r="H311" s="141"/>
      <c r="I311" s="140"/>
      <c r="J311" s="141"/>
      <c r="K311" s="140"/>
    </row>
    <row r="312" spans="1:11" ht="14.4" x14ac:dyDescent="0.3">
      <c r="A312" s="86">
        <v>273</v>
      </c>
      <c r="B312" s="139">
        <v>3.7892129447848393</v>
      </c>
      <c r="C312" s="140">
        <v>1</v>
      </c>
      <c r="D312" s="141">
        <v>2.5057654049993348</v>
      </c>
      <c r="E312" s="140">
        <v>0</v>
      </c>
      <c r="F312" s="142">
        <v>0</v>
      </c>
      <c r="G312" s="140"/>
      <c r="H312" s="141"/>
      <c r="I312" s="140"/>
      <c r="J312" s="141"/>
      <c r="K312" s="140"/>
    </row>
    <row r="313" spans="1:11" ht="14.4" x14ac:dyDescent="0.3">
      <c r="A313" s="86">
        <v>274</v>
      </c>
      <c r="B313" s="139">
        <v>1.8339086518830068</v>
      </c>
      <c r="C313" s="140">
        <v>3</v>
      </c>
      <c r="D313" s="141">
        <v>1.4722812207637304</v>
      </c>
      <c r="E313" s="140">
        <v>2</v>
      </c>
      <c r="F313" s="142">
        <v>3</v>
      </c>
      <c r="G313" s="140"/>
      <c r="H313" s="141"/>
      <c r="I313" s="140"/>
      <c r="J313" s="141"/>
      <c r="K313" s="140"/>
    </row>
    <row r="314" spans="1:11" ht="14.4" x14ac:dyDescent="0.3">
      <c r="A314" s="86">
        <v>275</v>
      </c>
      <c r="B314" s="139">
        <v>2.1399767749127725</v>
      </c>
      <c r="C314" s="140">
        <v>0</v>
      </c>
      <c r="D314" s="141">
        <v>1.6441637193910419</v>
      </c>
      <c r="E314" s="140">
        <v>0</v>
      </c>
      <c r="F314" s="142">
        <v>0</v>
      </c>
      <c r="G314" s="140"/>
      <c r="H314" s="141"/>
      <c r="I314" s="140"/>
      <c r="J314" s="141"/>
      <c r="K314" s="140"/>
    </row>
    <row r="315" spans="1:11" ht="14.4" x14ac:dyDescent="0.3">
      <c r="A315" s="86">
        <v>276</v>
      </c>
      <c r="B315" s="139">
        <v>1.7851135885064573</v>
      </c>
      <c r="C315" s="140">
        <v>1</v>
      </c>
      <c r="D315" s="141">
        <v>1.4443541345170994</v>
      </c>
      <c r="E315" s="140">
        <v>1</v>
      </c>
      <c r="F315" s="142">
        <v>1</v>
      </c>
      <c r="G315" s="140"/>
      <c r="H315" s="141"/>
      <c r="I315" s="140"/>
      <c r="J315" s="141"/>
      <c r="K315" s="140"/>
    </row>
    <row r="316" spans="1:11" ht="14.4" x14ac:dyDescent="0.3">
      <c r="A316" s="86">
        <v>277</v>
      </c>
      <c r="B316" s="139">
        <v>9.726754463861214</v>
      </c>
      <c r="C316" s="140">
        <v>6</v>
      </c>
      <c r="D316" s="141">
        <v>5.2609770670298923</v>
      </c>
      <c r="E316" s="140">
        <v>3</v>
      </c>
      <c r="F316" s="142">
        <v>0</v>
      </c>
      <c r="G316" s="140"/>
      <c r="H316" s="141"/>
      <c r="I316" s="140"/>
      <c r="J316" s="141"/>
      <c r="K316" s="140"/>
    </row>
    <row r="317" spans="1:11" ht="14.4" x14ac:dyDescent="0.3">
      <c r="A317" s="86">
        <v>278</v>
      </c>
      <c r="B317" s="139">
        <v>3.7600734094954307</v>
      </c>
      <c r="C317" s="140">
        <v>5</v>
      </c>
      <c r="D317" s="141">
        <v>2.4911977120687241</v>
      </c>
      <c r="E317" s="140">
        <v>4</v>
      </c>
      <c r="F317" s="142">
        <v>3</v>
      </c>
      <c r="G317" s="140"/>
      <c r="H317" s="141"/>
      <c r="I317" s="140"/>
      <c r="J317" s="141"/>
      <c r="K317" s="140"/>
    </row>
    <row r="318" spans="1:11" ht="14.4" x14ac:dyDescent="0.3">
      <c r="A318" s="86">
        <v>279</v>
      </c>
      <c r="B318" s="139">
        <v>4.2721850836681945</v>
      </c>
      <c r="C318" s="140">
        <v>1</v>
      </c>
      <c r="D318" s="141">
        <v>2.7447810888924873</v>
      </c>
      <c r="E318" s="140">
        <v>1</v>
      </c>
      <c r="F318" s="142">
        <v>0</v>
      </c>
      <c r="G318" s="140"/>
      <c r="H318" s="141"/>
      <c r="I318" s="140"/>
      <c r="J318" s="141"/>
      <c r="K318" s="140"/>
    </row>
    <row r="319" spans="1:11" ht="14.4" x14ac:dyDescent="0.3">
      <c r="A319" s="86">
        <v>280</v>
      </c>
      <c r="B319" s="139">
        <v>4.714064655108869</v>
      </c>
      <c r="C319" s="140">
        <v>2</v>
      </c>
      <c r="D319" s="141">
        <v>2.9598939557286332</v>
      </c>
      <c r="E319" s="140">
        <v>1</v>
      </c>
      <c r="F319" s="142">
        <v>0</v>
      </c>
      <c r="G319" s="140"/>
      <c r="H319" s="141"/>
      <c r="I319" s="140"/>
      <c r="J319" s="141"/>
      <c r="K319" s="140"/>
    </row>
    <row r="320" spans="1:11" ht="14.4" x14ac:dyDescent="0.3">
      <c r="A320" s="86">
        <v>281</v>
      </c>
      <c r="B320" s="139">
        <v>2.5377953356285059</v>
      </c>
      <c r="C320" s="140">
        <v>0</v>
      </c>
      <c r="D320" s="141">
        <v>1.8605143113726414</v>
      </c>
      <c r="E320" s="140">
        <v>0</v>
      </c>
      <c r="F320" s="142">
        <v>0</v>
      </c>
      <c r="G320" s="140"/>
      <c r="H320" s="141"/>
      <c r="I320" s="140"/>
      <c r="J320" s="141"/>
      <c r="K320" s="140"/>
    </row>
    <row r="321" spans="1:11" ht="14.4" x14ac:dyDescent="0.3">
      <c r="A321" s="86">
        <v>282</v>
      </c>
      <c r="B321" s="139">
        <v>2.1771105356286702</v>
      </c>
      <c r="C321" s="140">
        <v>2</v>
      </c>
      <c r="D321" s="141">
        <v>1.6646686507498265</v>
      </c>
      <c r="E321" s="140">
        <v>1</v>
      </c>
      <c r="F321" s="142">
        <v>2</v>
      </c>
      <c r="G321" s="140"/>
      <c r="H321" s="141"/>
      <c r="I321" s="140"/>
      <c r="J321" s="141"/>
      <c r="K321" s="140"/>
    </row>
    <row r="322" spans="1:11" ht="14.4" x14ac:dyDescent="0.3">
      <c r="A322" s="86">
        <v>283</v>
      </c>
      <c r="B322" s="139">
        <v>1.9196911534184284</v>
      </c>
      <c r="C322" s="140">
        <v>0</v>
      </c>
      <c r="D322" s="141">
        <v>1.521007087202352</v>
      </c>
      <c r="E322" s="140">
        <v>0</v>
      </c>
      <c r="F322" s="142">
        <v>0</v>
      </c>
      <c r="G322" s="140"/>
      <c r="H322" s="141"/>
      <c r="I322" s="140"/>
      <c r="J322" s="141"/>
      <c r="K322" s="140"/>
    </row>
    <row r="323" spans="1:11" ht="14.4" x14ac:dyDescent="0.3">
      <c r="A323" s="86">
        <v>284</v>
      </c>
      <c r="B323" s="139">
        <v>2.8987142032654987</v>
      </c>
      <c r="C323" s="140">
        <v>2</v>
      </c>
      <c r="D323" s="141">
        <v>2.0513460993658725</v>
      </c>
      <c r="E323" s="140">
        <v>1</v>
      </c>
      <c r="F323" s="142">
        <v>2</v>
      </c>
      <c r="G323" s="140"/>
      <c r="H323" s="141"/>
      <c r="I323" s="140"/>
      <c r="J323" s="141"/>
      <c r="K323" s="140"/>
    </row>
    <row r="324" spans="1:11" ht="14.4" x14ac:dyDescent="0.3">
      <c r="A324" s="86">
        <v>285</v>
      </c>
      <c r="B324" s="139">
        <v>1.9795461783228749</v>
      </c>
      <c r="C324" s="140">
        <v>2</v>
      </c>
      <c r="D324" s="141">
        <v>1.5547404845033399</v>
      </c>
      <c r="E324" s="140">
        <v>2</v>
      </c>
      <c r="F324" s="142">
        <v>2</v>
      </c>
      <c r="G324" s="140"/>
      <c r="H324" s="141"/>
      <c r="I324" s="140"/>
      <c r="J324" s="141"/>
      <c r="K324" s="140"/>
    </row>
    <row r="325" spans="1:11" ht="14.4" x14ac:dyDescent="0.3">
      <c r="A325" s="86">
        <v>286</v>
      </c>
      <c r="B325" s="139">
        <v>1.9726819008115639</v>
      </c>
      <c r="C325" s="140">
        <v>4</v>
      </c>
      <c r="D325" s="141">
        <v>1.5508825436637015</v>
      </c>
      <c r="E325" s="140">
        <v>3</v>
      </c>
      <c r="F325" s="142">
        <v>4</v>
      </c>
      <c r="G325" s="140"/>
      <c r="H325" s="141"/>
      <c r="I325" s="140"/>
      <c r="J325" s="141"/>
      <c r="K325" s="140"/>
    </row>
    <row r="326" spans="1:11" ht="14.4" x14ac:dyDescent="0.3">
      <c r="A326" s="86">
        <v>287</v>
      </c>
      <c r="B326" s="139">
        <v>1.3870621953903357</v>
      </c>
      <c r="C326" s="140">
        <v>4</v>
      </c>
      <c r="D326" s="141">
        <v>1.2098254548426579</v>
      </c>
      <c r="E326" s="140">
        <v>4</v>
      </c>
      <c r="F326" s="142">
        <v>5</v>
      </c>
      <c r="G326" s="140"/>
      <c r="H326" s="141"/>
      <c r="I326" s="140"/>
      <c r="J326" s="141"/>
      <c r="K326" s="140"/>
    </row>
    <row r="327" spans="1:11" ht="14.4" x14ac:dyDescent="0.3">
      <c r="A327" s="86">
        <v>288</v>
      </c>
      <c r="B327" s="139">
        <v>1.7760618818523561</v>
      </c>
      <c r="C327" s="140">
        <v>1</v>
      </c>
      <c r="D327" s="141">
        <v>1.439156046520901</v>
      </c>
      <c r="E327" s="140">
        <v>1</v>
      </c>
      <c r="F327" s="142">
        <v>2</v>
      </c>
      <c r="G327" s="140"/>
      <c r="H327" s="141"/>
      <c r="I327" s="140"/>
      <c r="J327" s="141"/>
      <c r="K327" s="140"/>
    </row>
    <row r="328" spans="1:11" ht="14.4" x14ac:dyDescent="0.3">
      <c r="A328" s="86">
        <v>289</v>
      </c>
      <c r="B328" s="139">
        <v>1.7178717945562396</v>
      </c>
      <c r="C328" s="140">
        <v>1</v>
      </c>
      <c r="D328" s="141">
        <v>1.4056043419347664</v>
      </c>
      <c r="E328" s="140">
        <v>1</v>
      </c>
      <c r="F328" s="142">
        <v>1</v>
      </c>
      <c r="G328" s="140"/>
      <c r="H328" s="141"/>
      <c r="I328" s="140"/>
      <c r="J328" s="141"/>
      <c r="K328" s="140"/>
    </row>
    <row r="329" spans="1:11" ht="14.4" x14ac:dyDescent="0.3">
      <c r="A329" s="86">
        <v>290</v>
      </c>
      <c r="B329" s="139">
        <v>1.7144852670496409</v>
      </c>
      <c r="C329" s="140">
        <v>1</v>
      </c>
      <c r="D329" s="141">
        <v>1.4036443598657211</v>
      </c>
      <c r="E329" s="140">
        <v>1</v>
      </c>
      <c r="F329" s="142">
        <v>1</v>
      </c>
      <c r="G329" s="140"/>
      <c r="H329" s="141"/>
      <c r="I329" s="140"/>
      <c r="J329" s="141"/>
      <c r="K329" s="140"/>
    </row>
    <row r="330" spans="1:11" ht="14.4" x14ac:dyDescent="0.3">
      <c r="A330" s="86">
        <v>291</v>
      </c>
      <c r="B330" s="139">
        <v>1.2856829394320486</v>
      </c>
      <c r="C330" s="140">
        <v>1</v>
      </c>
      <c r="D330" s="141">
        <v>1.1478069088533607</v>
      </c>
      <c r="E330" s="140">
        <v>1</v>
      </c>
      <c r="F330" s="142">
        <v>2</v>
      </c>
      <c r="G330" s="140"/>
      <c r="H330" s="141"/>
      <c r="I330" s="140"/>
      <c r="J330" s="141"/>
      <c r="K330" s="140"/>
    </row>
    <row r="331" spans="1:11" ht="14.4" x14ac:dyDescent="0.3">
      <c r="A331" s="86">
        <v>292</v>
      </c>
      <c r="B331" s="139">
        <v>0.87217477009028643</v>
      </c>
      <c r="C331" s="140">
        <v>3</v>
      </c>
      <c r="D331" s="141">
        <v>0.88110314943665946</v>
      </c>
      <c r="E331" s="140">
        <v>3</v>
      </c>
      <c r="F331" s="142">
        <v>5</v>
      </c>
      <c r="G331" s="140"/>
      <c r="H331" s="141"/>
      <c r="I331" s="140"/>
      <c r="J331" s="141"/>
      <c r="K331" s="140"/>
    </row>
    <row r="332" spans="1:11" ht="14.4" x14ac:dyDescent="0.3">
      <c r="A332" s="86">
        <v>293</v>
      </c>
      <c r="B332" s="139">
        <v>1.6143160901455538</v>
      </c>
      <c r="C332" s="140">
        <v>3</v>
      </c>
      <c r="D332" s="141">
        <v>1.3452866862851527</v>
      </c>
      <c r="E332" s="140">
        <v>2</v>
      </c>
      <c r="F332" s="142">
        <v>3</v>
      </c>
      <c r="G332" s="140"/>
      <c r="H332" s="141"/>
      <c r="I332" s="140"/>
      <c r="J332" s="141"/>
      <c r="K332" s="140"/>
    </row>
    <row r="333" spans="1:11" ht="14.4" x14ac:dyDescent="0.3">
      <c r="A333" s="86">
        <v>294</v>
      </c>
      <c r="B333" s="139">
        <v>0.69241591778873346</v>
      </c>
      <c r="C333" s="140">
        <v>2</v>
      </c>
      <c r="D333" s="141">
        <v>0.75546155807376847</v>
      </c>
      <c r="E333" s="140">
        <v>2</v>
      </c>
      <c r="F333" s="142">
        <v>4</v>
      </c>
      <c r="G333" s="140"/>
      <c r="H333" s="141"/>
      <c r="I333" s="140"/>
      <c r="J333" s="141"/>
      <c r="K333" s="140"/>
    </row>
    <row r="334" spans="1:11" ht="14.4" x14ac:dyDescent="0.3">
      <c r="A334" s="86">
        <v>295</v>
      </c>
      <c r="B334" s="139">
        <v>0.97449224542914947</v>
      </c>
      <c r="C334" s="140">
        <v>1</v>
      </c>
      <c r="D334" s="141">
        <v>0.94956155593607328</v>
      </c>
      <c r="E334" s="140">
        <v>1</v>
      </c>
      <c r="F334" s="142">
        <v>2</v>
      </c>
      <c r="G334" s="140"/>
      <c r="H334" s="141"/>
      <c r="I334" s="140"/>
      <c r="J334" s="141"/>
      <c r="K334" s="140"/>
    </row>
    <row r="335" spans="1:11" ht="14.4" x14ac:dyDescent="0.3">
      <c r="A335" s="86">
        <v>296</v>
      </c>
      <c r="B335" s="139">
        <v>1.9823018078871539</v>
      </c>
      <c r="C335" s="140">
        <v>2</v>
      </c>
      <c r="D335" s="141">
        <v>1.556288470923523</v>
      </c>
      <c r="E335" s="140">
        <v>2</v>
      </c>
      <c r="F335" s="142">
        <v>2</v>
      </c>
      <c r="G335" s="140"/>
      <c r="H335" s="141"/>
      <c r="I335" s="140"/>
      <c r="J335" s="141"/>
      <c r="K335" s="140"/>
    </row>
    <row r="336" spans="1:11" ht="14.4" x14ac:dyDescent="0.3">
      <c r="A336" s="86">
        <v>297</v>
      </c>
      <c r="B336" s="139">
        <v>3.7562355925095705</v>
      </c>
      <c r="C336" s="140">
        <v>6</v>
      </c>
      <c r="D336" s="141">
        <v>2.4892777414721738</v>
      </c>
      <c r="E336" s="140">
        <v>4</v>
      </c>
      <c r="F336" s="142">
        <v>4</v>
      </c>
      <c r="G336" s="140"/>
      <c r="H336" s="141"/>
      <c r="I336" s="140"/>
      <c r="J336" s="141"/>
      <c r="K336" s="140"/>
    </row>
    <row r="337" spans="1:11" ht="14.4" x14ac:dyDescent="0.3">
      <c r="A337" s="86">
        <v>298</v>
      </c>
      <c r="B337" s="139">
        <v>1.7999326255373995</v>
      </c>
      <c r="C337" s="140">
        <v>1</v>
      </c>
      <c r="D337" s="141">
        <v>1.4528522771056287</v>
      </c>
      <c r="E337" s="140">
        <v>1</v>
      </c>
      <c r="F337" s="142">
        <v>1</v>
      </c>
      <c r="G337" s="140"/>
      <c r="H337" s="141"/>
      <c r="I337" s="140"/>
      <c r="J337" s="141"/>
      <c r="K337" s="140"/>
    </row>
    <row r="338" spans="1:11" ht="14.4" x14ac:dyDescent="0.3">
      <c r="A338" s="86">
        <v>299</v>
      </c>
      <c r="B338" s="139">
        <v>1.6175156613115635</v>
      </c>
      <c r="C338" s="140">
        <v>3</v>
      </c>
      <c r="D338" s="141">
        <v>1.3471625691761606</v>
      </c>
      <c r="E338" s="140">
        <v>3</v>
      </c>
      <c r="F338" s="142">
        <v>4</v>
      </c>
      <c r="G338" s="140"/>
      <c r="H338" s="141"/>
      <c r="I338" s="140"/>
      <c r="J338" s="141"/>
      <c r="K338" s="140"/>
    </row>
    <row r="339" spans="1:11" ht="14.4" x14ac:dyDescent="0.3">
      <c r="A339" s="86">
        <v>300</v>
      </c>
      <c r="B339" s="139">
        <v>5.52434351353455</v>
      </c>
      <c r="C339" s="140">
        <v>5</v>
      </c>
      <c r="D339" s="141">
        <v>3.3471073583288242</v>
      </c>
      <c r="E339" s="140">
        <v>3</v>
      </c>
      <c r="F339" s="142">
        <v>2</v>
      </c>
      <c r="G339" s="140"/>
      <c r="H339" s="141"/>
      <c r="I339" s="140"/>
      <c r="J339" s="141"/>
      <c r="K339" s="140"/>
    </row>
    <row r="340" spans="1:11" ht="14.4" x14ac:dyDescent="0.3">
      <c r="A340" s="86">
        <v>301</v>
      </c>
      <c r="B340" s="139">
        <v>4.0517295812309282</v>
      </c>
      <c r="C340" s="140">
        <v>5</v>
      </c>
      <c r="D340" s="141">
        <v>2.6362290578795049</v>
      </c>
      <c r="E340" s="140">
        <v>3</v>
      </c>
      <c r="F340" s="142">
        <v>2</v>
      </c>
      <c r="G340" s="140"/>
      <c r="H340" s="141"/>
      <c r="I340" s="140"/>
      <c r="J340" s="141"/>
      <c r="K340" s="140"/>
    </row>
    <row r="341" spans="1:11" ht="14.4" x14ac:dyDescent="0.3">
      <c r="A341" s="86">
        <v>302</v>
      </c>
      <c r="B341" s="139">
        <v>3.6216494947943723</v>
      </c>
      <c r="C341" s="140">
        <v>9</v>
      </c>
      <c r="D341" s="141">
        <v>2.4217461586886739</v>
      </c>
      <c r="E341" s="140">
        <v>7</v>
      </c>
      <c r="F341" s="142">
        <v>6</v>
      </c>
      <c r="G341" s="140"/>
      <c r="H341" s="141"/>
      <c r="I341" s="140"/>
      <c r="J341" s="141"/>
      <c r="K341" s="140"/>
    </row>
    <row r="342" spans="1:11" ht="14.4" x14ac:dyDescent="0.3">
      <c r="A342" s="86">
        <v>303</v>
      </c>
      <c r="B342" s="139">
        <v>2.1419548745354016</v>
      </c>
      <c r="C342" s="140">
        <v>3</v>
      </c>
      <c r="D342" s="141">
        <v>1.6452577680878366</v>
      </c>
      <c r="E342" s="140">
        <v>2</v>
      </c>
      <c r="F342" s="142">
        <v>3</v>
      </c>
      <c r="G342" s="140"/>
      <c r="H342" s="141"/>
      <c r="I342" s="140"/>
      <c r="J342" s="141"/>
      <c r="K342" s="140"/>
    </row>
    <row r="343" spans="1:11" ht="14.4" x14ac:dyDescent="0.3">
      <c r="A343" s="86">
        <v>304</v>
      </c>
      <c r="B343" s="139">
        <v>3.7687166130942016</v>
      </c>
      <c r="C343" s="140">
        <v>8</v>
      </c>
      <c r="D343" s="141">
        <v>2.4955205643791669</v>
      </c>
      <c r="E343" s="140">
        <v>6</v>
      </c>
      <c r="F343" s="142">
        <v>5</v>
      </c>
      <c r="G343" s="140"/>
      <c r="H343" s="141"/>
      <c r="I343" s="140"/>
      <c r="J343" s="141"/>
      <c r="K343" s="140"/>
    </row>
    <row r="344" spans="1:11" ht="14.4" x14ac:dyDescent="0.3">
      <c r="A344" s="86">
        <v>305</v>
      </c>
      <c r="B344" s="139">
        <v>2.3406561854935002</v>
      </c>
      <c r="C344" s="140">
        <v>4</v>
      </c>
      <c r="D344" s="141">
        <v>1.7541840462848886</v>
      </c>
      <c r="E344" s="140">
        <v>3</v>
      </c>
      <c r="F344" s="142">
        <v>4</v>
      </c>
      <c r="G344" s="140"/>
      <c r="H344" s="141"/>
      <c r="I344" s="140"/>
      <c r="J344" s="141"/>
      <c r="K344" s="140"/>
    </row>
    <row r="345" spans="1:11" ht="14.4" x14ac:dyDescent="0.3">
      <c r="A345" s="86">
        <v>306</v>
      </c>
      <c r="B345" s="139">
        <v>2.001738476822299</v>
      </c>
      <c r="C345" s="140">
        <v>2</v>
      </c>
      <c r="D345" s="141">
        <v>1.5671947550263936</v>
      </c>
      <c r="E345" s="140">
        <v>2</v>
      </c>
      <c r="F345" s="142">
        <v>2</v>
      </c>
      <c r="G345" s="140"/>
      <c r="H345" s="141"/>
      <c r="I345" s="140"/>
      <c r="J345" s="141"/>
      <c r="K345" s="140"/>
    </row>
    <row r="346" spans="1:11" ht="14.4" x14ac:dyDescent="0.3">
      <c r="A346" s="86">
        <v>307</v>
      </c>
      <c r="B346" s="139">
        <v>3.0305033410633131</v>
      </c>
      <c r="C346" s="140">
        <v>5</v>
      </c>
      <c r="D346" s="141">
        <v>2.1199461785447489</v>
      </c>
      <c r="E346" s="140">
        <v>4</v>
      </c>
      <c r="F346" s="142">
        <v>4</v>
      </c>
      <c r="G346" s="140"/>
      <c r="H346" s="141"/>
      <c r="I346" s="140"/>
      <c r="J346" s="141"/>
      <c r="K346" s="140"/>
    </row>
    <row r="347" spans="1:11" ht="14.4" x14ac:dyDescent="0.3">
      <c r="A347" s="86">
        <v>308</v>
      </c>
      <c r="B347" s="139">
        <v>1.691931200023062</v>
      </c>
      <c r="C347" s="140">
        <v>0</v>
      </c>
      <c r="D347" s="141">
        <v>1.3905698546495211</v>
      </c>
      <c r="E347" s="140">
        <v>0</v>
      </c>
      <c r="F347" s="142">
        <v>0</v>
      </c>
      <c r="G347" s="140"/>
      <c r="H347" s="141"/>
      <c r="I347" s="140"/>
      <c r="J347" s="141"/>
      <c r="K347" s="140"/>
    </row>
    <row r="348" spans="1:11" ht="14.4" x14ac:dyDescent="0.3">
      <c r="A348" s="86">
        <v>309</v>
      </c>
      <c r="B348" s="139">
        <v>1.9523793889465442</v>
      </c>
      <c r="C348" s="140">
        <v>1</v>
      </c>
      <c r="D348" s="141">
        <v>1.539455860282998</v>
      </c>
      <c r="E348" s="140">
        <v>1</v>
      </c>
      <c r="F348" s="142">
        <v>1</v>
      </c>
      <c r="G348" s="140"/>
      <c r="H348" s="141"/>
      <c r="I348" s="140"/>
      <c r="J348" s="141"/>
      <c r="K348" s="140"/>
    </row>
    <row r="349" spans="1:11" ht="14.4" x14ac:dyDescent="0.3">
      <c r="A349" s="86">
        <v>310</v>
      </c>
      <c r="B349" s="139">
        <v>3.1184556628701912</v>
      </c>
      <c r="C349" s="140">
        <v>5</v>
      </c>
      <c r="D349" s="141">
        <v>2.1654382835822261</v>
      </c>
      <c r="E349" s="140">
        <v>4</v>
      </c>
      <c r="F349" s="142">
        <v>4</v>
      </c>
      <c r="G349" s="140"/>
      <c r="H349" s="141"/>
      <c r="I349" s="140"/>
      <c r="J349" s="141"/>
      <c r="K349" s="140"/>
    </row>
    <row r="350" spans="1:11" ht="14.4" x14ac:dyDescent="0.3">
      <c r="A350" s="86">
        <v>311</v>
      </c>
      <c r="B350" s="139">
        <v>3.7600154299684667</v>
      </c>
      <c r="C350" s="140">
        <v>2</v>
      </c>
      <c r="D350" s="141">
        <v>2.491168708581343</v>
      </c>
      <c r="E350" s="140">
        <v>1</v>
      </c>
      <c r="F350" s="142">
        <v>1</v>
      </c>
      <c r="G350" s="140"/>
      <c r="H350" s="141"/>
      <c r="I350" s="140"/>
      <c r="J350" s="141"/>
      <c r="K350" s="140"/>
    </row>
    <row r="351" spans="1:11" ht="14.4" x14ac:dyDescent="0.3">
      <c r="A351" s="86">
        <v>312</v>
      </c>
      <c r="B351" s="139">
        <v>2.7006927605571187</v>
      </c>
      <c r="C351" s="140">
        <v>2</v>
      </c>
      <c r="D351" s="141">
        <v>1.9472156147778352</v>
      </c>
      <c r="E351" s="140">
        <v>1</v>
      </c>
      <c r="F351" s="142">
        <v>1</v>
      </c>
      <c r="G351" s="140"/>
      <c r="H351" s="141"/>
      <c r="I351" s="140"/>
      <c r="J351" s="141"/>
      <c r="K351" s="140"/>
    </row>
    <row r="352" spans="1:11" ht="14.4" x14ac:dyDescent="0.3">
      <c r="A352" s="86">
        <v>313</v>
      </c>
      <c r="B352" s="139">
        <v>2.5680662197813828</v>
      </c>
      <c r="C352" s="140">
        <v>1</v>
      </c>
      <c r="D352" s="141">
        <v>1.8767015761716743</v>
      </c>
      <c r="E352" s="140">
        <v>1</v>
      </c>
      <c r="F352" s="142">
        <v>1</v>
      </c>
      <c r="G352" s="140"/>
      <c r="H352" s="141"/>
      <c r="I352" s="140"/>
      <c r="J352" s="141"/>
      <c r="K352" s="140"/>
    </row>
    <row r="353" spans="1:11" ht="14.4" x14ac:dyDescent="0.3">
      <c r="A353" s="86">
        <v>314</v>
      </c>
      <c r="B353" s="139">
        <v>3.3605583956799032</v>
      </c>
      <c r="C353" s="140">
        <v>6</v>
      </c>
      <c r="D353" s="141">
        <v>2.2895543487564782</v>
      </c>
      <c r="E353" s="140">
        <v>4</v>
      </c>
      <c r="F353" s="142">
        <v>4</v>
      </c>
      <c r="G353" s="140"/>
      <c r="H353" s="141"/>
      <c r="I353" s="140"/>
      <c r="J353" s="141"/>
      <c r="K353" s="140"/>
    </row>
    <row r="354" spans="1:11" ht="14.4" x14ac:dyDescent="0.3">
      <c r="A354" s="86">
        <v>315</v>
      </c>
      <c r="B354" s="139">
        <v>4.4570104247327675</v>
      </c>
      <c r="C354" s="140">
        <v>1</v>
      </c>
      <c r="D354" s="141">
        <v>2.835137675954722</v>
      </c>
      <c r="E354" s="140">
        <v>0</v>
      </c>
      <c r="F354" s="142">
        <v>0</v>
      </c>
      <c r="G354" s="140"/>
      <c r="H354" s="141"/>
      <c r="I354" s="140"/>
      <c r="J354" s="141"/>
      <c r="K354" s="140"/>
    </row>
    <row r="355" spans="1:11" ht="14.4" x14ac:dyDescent="0.3">
      <c r="A355" s="86">
        <v>316</v>
      </c>
      <c r="B355" s="139">
        <v>5.3820718286757474</v>
      </c>
      <c r="C355" s="140">
        <v>5</v>
      </c>
      <c r="D355" s="141">
        <v>3.2797197689675444</v>
      </c>
      <c r="E355" s="140">
        <v>3</v>
      </c>
      <c r="F355" s="142">
        <v>2</v>
      </c>
      <c r="G355" s="140"/>
      <c r="H355" s="141"/>
      <c r="I355" s="140"/>
      <c r="J355" s="141"/>
      <c r="K355" s="140"/>
    </row>
    <row r="356" spans="1:11" ht="14.4" x14ac:dyDescent="0.3">
      <c r="A356" s="86">
        <v>317</v>
      </c>
      <c r="B356" s="139">
        <v>4.1489083297796263</v>
      </c>
      <c r="C356" s="140">
        <v>3</v>
      </c>
      <c r="D356" s="141">
        <v>2.6841879652068714</v>
      </c>
      <c r="E356" s="140">
        <v>2</v>
      </c>
      <c r="F356" s="142">
        <v>2</v>
      </c>
      <c r="G356" s="140"/>
      <c r="H356" s="141"/>
      <c r="I356" s="140"/>
      <c r="J356" s="141"/>
      <c r="K356" s="140"/>
    </row>
    <row r="357" spans="1:11" ht="14.4" x14ac:dyDescent="0.3">
      <c r="A357" s="86">
        <v>318</v>
      </c>
      <c r="B357" s="139">
        <v>1.9087489572551244</v>
      </c>
      <c r="C357" s="140">
        <v>2</v>
      </c>
      <c r="D357" s="141">
        <v>1.5148171318967194</v>
      </c>
      <c r="E357" s="140">
        <v>2</v>
      </c>
      <c r="F357" s="142">
        <v>2</v>
      </c>
      <c r="G357" s="140"/>
      <c r="H357" s="141"/>
      <c r="I357" s="140"/>
      <c r="J357" s="141"/>
      <c r="K357" s="140"/>
    </row>
    <row r="358" spans="1:11" ht="14.4" x14ac:dyDescent="0.3">
      <c r="A358" s="86">
        <v>319</v>
      </c>
      <c r="B358" s="139">
        <v>6.9537940754100864</v>
      </c>
      <c r="C358" s="140">
        <v>8</v>
      </c>
      <c r="D358" s="141">
        <v>4.012672114361477</v>
      </c>
      <c r="E358" s="140">
        <v>5</v>
      </c>
      <c r="F358" s="142">
        <v>3</v>
      </c>
      <c r="G358" s="140"/>
      <c r="H358" s="141"/>
      <c r="I358" s="140"/>
      <c r="J358" s="141"/>
      <c r="K358" s="140"/>
    </row>
    <row r="359" spans="1:11" ht="14.4" x14ac:dyDescent="0.3">
      <c r="A359" s="86">
        <v>320</v>
      </c>
      <c r="B359" s="139">
        <v>10.254556139998053</v>
      </c>
      <c r="C359" s="140">
        <v>13</v>
      </c>
      <c r="D359" s="141">
        <v>5.4939809804969579</v>
      </c>
      <c r="E359" s="140">
        <v>8</v>
      </c>
      <c r="F359" s="142">
        <v>3</v>
      </c>
      <c r="G359" s="140"/>
      <c r="H359" s="141"/>
      <c r="I359" s="140"/>
      <c r="J359" s="141"/>
      <c r="K359" s="140"/>
    </row>
    <row r="360" spans="1:11" ht="14.4" x14ac:dyDescent="0.3">
      <c r="A360" s="86">
        <v>321</v>
      </c>
      <c r="B360" s="139">
        <v>1.190100601139914</v>
      </c>
      <c r="C360" s="140">
        <v>1</v>
      </c>
      <c r="D360" s="141">
        <v>1.0882852715526306</v>
      </c>
      <c r="E360" s="140">
        <v>1</v>
      </c>
      <c r="F360" s="142">
        <v>2</v>
      </c>
      <c r="G360" s="140"/>
      <c r="H360" s="141"/>
      <c r="I360" s="140"/>
      <c r="J360" s="141"/>
      <c r="K360" s="140"/>
    </row>
    <row r="361" spans="1:11" ht="14.4" x14ac:dyDescent="0.3">
      <c r="A361" s="86">
        <v>322</v>
      </c>
      <c r="B361" s="139">
        <v>2.3631735181489897</v>
      </c>
      <c r="C361" s="140">
        <v>3</v>
      </c>
      <c r="D361" s="141">
        <v>1.7664125392456858</v>
      </c>
      <c r="E361" s="140">
        <v>2</v>
      </c>
      <c r="F361" s="142">
        <v>3</v>
      </c>
      <c r="G361" s="140"/>
      <c r="H361" s="141"/>
      <c r="I361" s="140"/>
      <c r="J361" s="141"/>
      <c r="K361" s="140"/>
    </row>
    <row r="362" spans="1:11" ht="14.4" x14ac:dyDescent="0.3">
      <c r="A362" s="86">
        <v>323</v>
      </c>
      <c r="B362" s="139">
        <v>4.646515783508729</v>
      </c>
      <c r="C362" s="140">
        <v>3</v>
      </c>
      <c r="D362" s="141">
        <v>2.9272086645437114</v>
      </c>
      <c r="E362" s="140">
        <v>2</v>
      </c>
      <c r="F362" s="142">
        <v>1</v>
      </c>
      <c r="G362" s="140"/>
      <c r="H362" s="141"/>
      <c r="I362" s="140"/>
      <c r="J362" s="141"/>
      <c r="K362" s="140"/>
    </row>
    <row r="363" spans="1:11" ht="14.4" x14ac:dyDescent="0.3">
      <c r="A363" s="86">
        <v>324</v>
      </c>
      <c r="B363" s="139">
        <v>6.2628742519869602</v>
      </c>
      <c r="C363" s="140">
        <v>6</v>
      </c>
      <c r="D363" s="141">
        <v>3.6933840090378589</v>
      </c>
      <c r="E363" s="140">
        <v>3</v>
      </c>
      <c r="F363" s="142">
        <v>2</v>
      </c>
      <c r="G363" s="140"/>
      <c r="H363" s="141"/>
      <c r="I363" s="140"/>
      <c r="J363" s="141"/>
      <c r="K363" s="140"/>
    </row>
    <row r="364" spans="1:11" ht="14.4" x14ac:dyDescent="0.3">
      <c r="A364" s="86">
        <v>325</v>
      </c>
      <c r="B364" s="139">
        <v>4.6878438619454448</v>
      </c>
      <c r="C364" s="140">
        <v>3</v>
      </c>
      <c r="D364" s="141">
        <v>2.9472144355411891</v>
      </c>
      <c r="E364" s="140">
        <v>2</v>
      </c>
      <c r="F364" s="142">
        <v>1</v>
      </c>
      <c r="G364" s="140"/>
      <c r="H364" s="141"/>
      <c r="I364" s="140"/>
      <c r="J364" s="141"/>
      <c r="K364" s="140"/>
    </row>
    <row r="365" spans="1:11" ht="14.4" x14ac:dyDescent="0.3">
      <c r="A365" s="86">
        <v>326</v>
      </c>
      <c r="B365" s="139">
        <v>5.2674195792233096</v>
      </c>
      <c r="C365" s="140">
        <v>7</v>
      </c>
      <c r="D365" s="141">
        <v>3.2252385578702385</v>
      </c>
      <c r="E365" s="140">
        <v>5</v>
      </c>
      <c r="F365" s="142">
        <v>3</v>
      </c>
      <c r="G365" s="140"/>
      <c r="H365" s="141"/>
      <c r="I365" s="140"/>
      <c r="J365" s="141"/>
      <c r="K365" s="140"/>
    </row>
    <row r="366" spans="1:11" ht="14.4" x14ac:dyDescent="0.3">
      <c r="A366" s="86">
        <v>327</v>
      </c>
      <c r="B366" s="139">
        <v>3.8242686178434497</v>
      </c>
      <c r="C366" s="140">
        <v>5</v>
      </c>
      <c r="D366" s="141">
        <v>2.5232672251666526</v>
      </c>
      <c r="E366" s="140">
        <v>3</v>
      </c>
      <c r="F366" s="142">
        <v>3</v>
      </c>
      <c r="G366" s="140"/>
      <c r="H366" s="141"/>
      <c r="I366" s="140"/>
      <c r="J366" s="141"/>
      <c r="K366" s="140"/>
    </row>
    <row r="367" spans="1:11" ht="14.4" x14ac:dyDescent="0.3">
      <c r="A367" s="86">
        <v>328</v>
      </c>
      <c r="B367" s="139">
        <v>1.428231114120764</v>
      </c>
      <c r="C367" s="140">
        <v>1</v>
      </c>
      <c r="D367" s="141">
        <v>1.2347120856113714</v>
      </c>
      <c r="E367" s="140">
        <v>1</v>
      </c>
      <c r="F367" s="142">
        <v>2</v>
      </c>
      <c r="G367" s="140"/>
      <c r="H367" s="141"/>
      <c r="I367" s="140"/>
      <c r="J367" s="141"/>
      <c r="K367" s="140"/>
    </row>
    <row r="368" spans="1:11" ht="14.4" x14ac:dyDescent="0.3">
      <c r="A368" s="86">
        <v>329</v>
      </c>
      <c r="B368" s="139">
        <v>1.16392458240969</v>
      </c>
      <c r="C368" s="140">
        <v>0</v>
      </c>
      <c r="D368" s="141">
        <v>1.0717905128463103</v>
      </c>
      <c r="E368" s="140">
        <v>0</v>
      </c>
      <c r="F368" s="142">
        <v>1</v>
      </c>
      <c r="G368" s="140"/>
      <c r="H368" s="141"/>
      <c r="I368" s="140"/>
      <c r="J368" s="141"/>
      <c r="K368" s="140"/>
    </row>
    <row r="369" spans="1:11" ht="14.4" x14ac:dyDescent="0.3">
      <c r="A369" s="86">
        <v>330</v>
      </c>
      <c r="B369" s="139">
        <v>3.7778037304396901</v>
      </c>
      <c r="C369" s="140">
        <v>0</v>
      </c>
      <c r="D369" s="141">
        <v>2.5000637380927495</v>
      </c>
      <c r="E369" s="140">
        <v>0</v>
      </c>
      <c r="F369" s="142">
        <v>0</v>
      </c>
      <c r="G369" s="140"/>
      <c r="H369" s="141"/>
      <c r="I369" s="140"/>
      <c r="J369" s="141"/>
      <c r="K369" s="140"/>
    </row>
    <row r="370" spans="1:11" ht="14.4" x14ac:dyDescent="0.3">
      <c r="A370" s="86">
        <v>331</v>
      </c>
      <c r="B370" s="139">
        <v>4.3874268238587417</v>
      </c>
      <c r="C370" s="140">
        <v>6</v>
      </c>
      <c r="D370" s="141">
        <v>2.8011868116660024</v>
      </c>
      <c r="E370" s="140">
        <v>4</v>
      </c>
      <c r="F370" s="142">
        <v>3</v>
      </c>
      <c r="G370" s="140"/>
      <c r="H370" s="141"/>
      <c r="I370" s="140"/>
      <c r="J370" s="141"/>
      <c r="K370" s="140"/>
    </row>
    <row r="371" spans="1:11" ht="14.4" x14ac:dyDescent="0.3">
      <c r="A371" s="86">
        <v>332</v>
      </c>
      <c r="B371" s="139">
        <v>5.0597334940860881</v>
      </c>
      <c r="C371" s="140">
        <v>4</v>
      </c>
      <c r="D371" s="141">
        <v>3.1261304560942778</v>
      </c>
      <c r="E371" s="140">
        <v>2</v>
      </c>
      <c r="F371" s="142">
        <v>1</v>
      </c>
      <c r="G371" s="140"/>
      <c r="H371" s="141"/>
      <c r="I371" s="140"/>
      <c r="J371" s="141"/>
      <c r="K371" s="140"/>
    </row>
    <row r="372" spans="1:11" ht="14.4" x14ac:dyDescent="0.3">
      <c r="A372" s="86">
        <v>333</v>
      </c>
      <c r="B372" s="139">
        <v>1.3384553629693714</v>
      </c>
      <c r="C372" s="140">
        <v>3</v>
      </c>
      <c r="D372" s="141">
        <v>1.1802251493251363</v>
      </c>
      <c r="E372" s="140">
        <v>3</v>
      </c>
      <c r="F372" s="142">
        <v>4</v>
      </c>
      <c r="G372" s="140"/>
      <c r="H372" s="141"/>
      <c r="I372" s="140"/>
      <c r="J372" s="141"/>
      <c r="K372" s="140"/>
    </row>
    <row r="373" spans="1:11" ht="14.4" x14ac:dyDescent="0.3">
      <c r="A373" s="86">
        <v>334</v>
      </c>
      <c r="B373" s="139">
        <v>1.5833257765020314</v>
      </c>
      <c r="C373" s="140">
        <v>0</v>
      </c>
      <c r="D373" s="141">
        <v>1.3270751915130343</v>
      </c>
      <c r="E373" s="140">
        <v>0</v>
      </c>
      <c r="F373" s="142">
        <v>0</v>
      </c>
      <c r="G373" s="140"/>
      <c r="H373" s="141"/>
      <c r="I373" s="140"/>
      <c r="J373" s="141"/>
      <c r="K373" s="140"/>
    </row>
    <row r="374" spans="1:11" ht="14.4" x14ac:dyDescent="0.3">
      <c r="A374" s="86">
        <v>335</v>
      </c>
      <c r="B374" s="139">
        <v>2.963607644213258</v>
      </c>
      <c r="C374" s="140">
        <v>0</v>
      </c>
      <c r="D374" s="141">
        <v>2.0851918426216685</v>
      </c>
      <c r="E374" s="140">
        <v>0</v>
      </c>
      <c r="F374" s="142">
        <v>0</v>
      </c>
      <c r="G374" s="140"/>
      <c r="H374" s="141"/>
      <c r="I374" s="140"/>
      <c r="J374" s="141"/>
      <c r="K374" s="140"/>
    </row>
    <row r="375" spans="1:11" ht="14.4" x14ac:dyDescent="0.3">
      <c r="A375" s="86">
        <v>336</v>
      </c>
      <c r="B375" s="139">
        <v>3.4843767922550941</v>
      </c>
      <c r="C375" s="140">
        <v>2</v>
      </c>
      <c r="D375" s="141">
        <v>2.3524468910262053</v>
      </c>
      <c r="E375" s="140">
        <v>1</v>
      </c>
      <c r="F375" s="142">
        <v>1</v>
      </c>
      <c r="G375" s="140"/>
      <c r="H375" s="141"/>
      <c r="I375" s="140"/>
      <c r="J375" s="141"/>
      <c r="K375" s="140"/>
    </row>
    <row r="376" spans="1:11" ht="14.4" x14ac:dyDescent="0.3">
      <c r="A376" s="86">
        <v>337</v>
      </c>
      <c r="B376" s="139">
        <v>1.3407625887614747</v>
      </c>
      <c r="C376" s="140">
        <v>1</v>
      </c>
      <c r="D376" s="141">
        <v>1.1816356877288319</v>
      </c>
      <c r="E376" s="140">
        <v>1</v>
      </c>
      <c r="F376" s="142">
        <v>1</v>
      </c>
      <c r="G376" s="140"/>
      <c r="H376" s="141"/>
      <c r="I376" s="140"/>
      <c r="J376" s="141"/>
      <c r="K376" s="140"/>
    </row>
    <row r="377" spans="1:11" ht="14.4" x14ac:dyDescent="0.3">
      <c r="A377" s="86">
        <v>338</v>
      </c>
      <c r="B377" s="139">
        <v>1.3985938706313878</v>
      </c>
      <c r="C377" s="140">
        <v>1</v>
      </c>
      <c r="D377" s="141">
        <v>1.2168130155004404</v>
      </c>
      <c r="E377" s="140">
        <v>0</v>
      </c>
      <c r="F377" s="142">
        <v>1</v>
      </c>
      <c r="G377" s="140"/>
      <c r="H377" s="141"/>
      <c r="I377" s="140"/>
      <c r="J377" s="141"/>
      <c r="K377" s="140"/>
    </row>
    <row r="378" spans="1:11" ht="14.4" x14ac:dyDescent="0.3">
      <c r="A378" s="86">
        <v>339</v>
      </c>
      <c r="B378" s="139">
        <v>0.80469557486460697</v>
      </c>
      <c r="C378" s="140">
        <v>1</v>
      </c>
      <c r="D378" s="141">
        <v>0.83482464074868423</v>
      </c>
      <c r="E378" s="140">
        <v>1</v>
      </c>
      <c r="F378" s="142">
        <v>3</v>
      </c>
      <c r="G378" s="140"/>
      <c r="H378" s="141"/>
      <c r="I378" s="140"/>
      <c r="J378" s="141"/>
      <c r="K378" s="140"/>
    </row>
    <row r="379" spans="1:11" ht="14.4" x14ac:dyDescent="0.3">
      <c r="A379" s="86">
        <v>340</v>
      </c>
      <c r="B379" s="139">
        <v>4.118547983744258</v>
      </c>
      <c r="C379" s="140">
        <v>3</v>
      </c>
      <c r="D379" s="141">
        <v>2.6692234447371441</v>
      </c>
      <c r="E379" s="140">
        <v>2</v>
      </c>
      <c r="F379" s="142">
        <v>1</v>
      </c>
      <c r="G379" s="140"/>
      <c r="H379" s="141"/>
      <c r="I379" s="140"/>
      <c r="J379" s="141"/>
      <c r="K379" s="140"/>
    </row>
    <row r="380" spans="1:11" ht="14.4" x14ac:dyDescent="0.3">
      <c r="A380" s="86">
        <v>341</v>
      </c>
      <c r="B380" s="139">
        <v>3.1688932794565958</v>
      </c>
      <c r="C380" s="140">
        <v>6</v>
      </c>
      <c r="D380" s="141">
        <v>2.1914265689655497</v>
      </c>
      <c r="E380" s="140">
        <v>5</v>
      </c>
      <c r="F380" s="142">
        <v>5</v>
      </c>
      <c r="G380" s="140"/>
      <c r="H380" s="141"/>
      <c r="I380" s="140"/>
      <c r="J380" s="141"/>
      <c r="K380" s="140"/>
    </row>
    <row r="381" spans="1:11" ht="14.4" x14ac:dyDescent="0.3">
      <c r="A381" s="86">
        <v>342</v>
      </c>
      <c r="B381" s="139">
        <v>1.6508816434457247</v>
      </c>
      <c r="C381" s="140">
        <v>1</v>
      </c>
      <c r="D381" s="141">
        <v>1.3666772970288708</v>
      </c>
      <c r="E381" s="140">
        <v>1</v>
      </c>
      <c r="F381" s="142">
        <v>2</v>
      </c>
      <c r="G381" s="140"/>
      <c r="H381" s="141"/>
      <c r="I381" s="140"/>
      <c r="J381" s="141"/>
      <c r="K381" s="140"/>
    </row>
    <row r="382" spans="1:11" ht="14.4" x14ac:dyDescent="0.3">
      <c r="A382" s="86">
        <v>343</v>
      </c>
      <c r="B382" s="139">
        <v>2.3242184728418209</v>
      </c>
      <c r="C382" s="140">
        <v>2</v>
      </c>
      <c r="D382" s="141">
        <v>1.7452429959039621</v>
      </c>
      <c r="E382" s="140">
        <v>2</v>
      </c>
      <c r="F382" s="142">
        <v>2</v>
      </c>
      <c r="G382" s="140"/>
      <c r="H382" s="141"/>
      <c r="I382" s="140"/>
      <c r="J382" s="141"/>
      <c r="K382" s="140"/>
    </row>
    <row r="383" spans="1:11" ht="14.4" x14ac:dyDescent="0.3">
      <c r="A383" s="86">
        <v>344</v>
      </c>
      <c r="B383" s="139">
        <v>1.3366493388945981</v>
      </c>
      <c r="C383" s="140">
        <v>0</v>
      </c>
      <c r="D383" s="141">
        <v>1.1791206344674918</v>
      </c>
      <c r="E383" s="140">
        <v>0</v>
      </c>
      <c r="F383" s="142">
        <v>0</v>
      </c>
      <c r="G383" s="140"/>
      <c r="H383" s="141"/>
      <c r="I383" s="140"/>
      <c r="J383" s="141"/>
      <c r="K383" s="140"/>
    </row>
    <row r="384" spans="1:11" ht="14.4" x14ac:dyDescent="0.3">
      <c r="A384" s="86">
        <v>345</v>
      </c>
      <c r="B384" s="139">
        <v>0.73756957541289658</v>
      </c>
      <c r="C384" s="140">
        <v>2</v>
      </c>
      <c r="D384" s="141">
        <v>0.78776362131796818</v>
      </c>
      <c r="E384" s="140">
        <v>2</v>
      </c>
      <c r="F384" s="142">
        <v>4</v>
      </c>
      <c r="G384" s="140"/>
      <c r="H384" s="141"/>
      <c r="I384" s="140"/>
      <c r="J384" s="141"/>
      <c r="K384" s="140"/>
    </row>
    <row r="385" spans="1:11" ht="14.4" x14ac:dyDescent="0.3">
      <c r="A385" s="86">
        <v>346</v>
      </c>
      <c r="B385" s="139">
        <v>3.0928640433344641</v>
      </c>
      <c r="C385" s="140">
        <v>12</v>
      </c>
      <c r="D385" s="141">
        <v>2.1522245030220519</v>
      </c>
      <c r="E385" s="140">
        <v>10</v>
      </c>
      <c r="F385" s="142">
        <v>10</v>
      </c>
      <c r="G385" s="140"/>
      <c r="H385" s="141"/>
      <c r="I385" s="140"/>
      <c r="J385" s="141"/>
      <c r="K385" s="140"/>
    </row>
    <row r="386" spans="1:11" ht="14.4" x14ac:dyDescent="0.3">
      <c r="A386" s="86">
        <v>347</v>
      </c>
      <c r="B386" s="139">
        <v>2.6672152027619314</v>
      </c>
      <c r="C386" s="140">
        <v>3</v>
      </c>
      <c r="D386" s="141">
        <v>1.9294775114572535</v>
      </c>
      <c r="E386" s="140">
        <v>2</v>
      </c>
      <c r="F386" s="142">
        <v>2</v>
      </c>
      <c r="G386" s="140"/>
      <c r="H386" s="141"/>
      <c r="I386" s="140"/>
      <c r="J386" s="141"/>
      <c r="K386" s="140"/>
    </row>
    <row r="387" spans="1:11" ht="14.4" x14ac:dyDescent="0.3">
      <c r="A387" s="86">
        <v>348</v>
      </c>
      <c r="B387" s="139">
        <v>2.7415305796239036</v>
      </c>
      <c r="C387" s="140">
        <v>3</v>
      </c>
      <c r="D387" s="141">
        <v>1.9687996112163979</v>
      </c>
      <c r="E387" s="140">
        <v>2</v>
      </c>
      <c r="F387" s="142">
        <v>2</v>
      </c>
      <c r="G387" s="140"/>
      <c r="H387" s="141"/>
      <c r="I387" s="140"/>
      <c r="J387" s="141"/>
      <c r="K387" s="140"/>
    </row>
    <row r="388" spans="1:11" ht="14.4" x14ac:dyDescent="0.3">
      <c r="A388" s="86">
        <v>349</v>
      </c>
      <c r="B388" s="139">
        <v>2.0880257161701903</v>
      </c>
      <c r="C388" s="140">
        <v>1</v>
      </c>
      <c r="D388" s="141">
        <v>1.6153581554307419</v>
      </c>
      <c r="E388" s="140">
        <v>1</v>
      </c>
      <c r="F388" s="142">
        <v>1</v>
      </c>
      <c r="G388" s="140"/>
      <c r="H388" s="141"/>
      <c r="I388" s="140"/>
      <c r="J388" s="141"/>
      <c r="K388" s="140"/>
    </row>
    <row r="389" spans="1:11" ht="14.4" x14ac:dyDescent="0.3">
      <c r="A389" s="86">
        <v>350</v>
      </c>
      <c r="B389" s="139">
        <v>3.1024055739724328</v>
      </c>
      <c r="C389" s="140">
        <v>4</v>
      </c>
      <c r="D389" s="141">
        <v>2.157153295965657</v>
      </c>
      <c r="E389" s="140">
        <v>3</v>
      </c>
      <c r="F389" s="142">
        <v>3</v>
      </c>
      <c r="G389" s="140"/>
      <c r="H389" s="141"/>
      <c r="I389" s="140"/>
      <c r="J389" s="141"/>
      <c r="K389" s="140"/>
    </row>
    <row r="390" spans="1:11" ht="14.4" x14ac:dyDescent="0.3">
      <c r="A390" s="86">
        <v>351</v>
      </c>
      <c r="B390" s="139">
        <v>2.7921021298722728</v>
      </c>
      <c r="C390" s="140">
        <v>2</v>
      </c>
      <c r="D390" s="141">
        <v>1.9954479360050328</v>
      </c>
      <c r="E390" s="140">
        <v>1</v>
      </c>
      <c r="F390" s="142">
        <v>1</v>
      </c>
      <c r="G390" s="140"/>
      <c r="H390" s="141"/>
      <c r="I390" s="140"/>
      <c r="J390" s="141"/>
      <c r="K390" s="140"/>
    </row>
    <row r="391" spans="1:11" ht="14.4" x14ac:dyDescent="0.3">
      <c r="A391" s="86">
        <v>352</v>
      </c>
      <c r="B391" s="139">
        <v>3.7659543842098402</v>
      </c>
      <c r="C391" s="140">
        <v>3</v>
      </c>
      <c r="D391" s="141">
        <v>2.4941392219488763</v>
      </c>
      <c r="E391" s="140">
        <v>2</v>
      </c>
      <c r="F391" s="142">
        <v>2</v>
      </c>
      <c r="G391" s="140"/>
      <c r="H391" s="141"/>
      <c r="I391" s="140"/>
      <c r="J391" s="141"/>
      <c r="K391" s="140"/>
    </row>
    <row r="392" spans="1:11" ht="14.4" x14ac:dyDescent="0.3">
      <c r="A392" s="86">
        <v>353</v>
      </c>
      <c r="B392" s="139">
        <v>3.6635397510244618</v>
      </c>
      <c r="C392" s="140">
        <v>4</v>
      </c>
      <c r="D392" s="141">
        <v>2.4428080649079602</v>
      </c>
      <c r="E392" s="140">
        <v>3</v>
      </c>
      <c r="F392" s="142">
        <v>3</v>
      </c>
      <c r="G392" s="140"/>
      <c r="H392" s="141"/>
      <c r="I392" s="140"/>
      <c r="J392" s="141"/>
      <c r="K392" s="140"/>
    </row>
    <row r="393" spans="1:11" ht="14.4" x14ac:dyDescent="0.3">
      <c r="A393" s="86">
        <v>354</v>
      </c>
      <c r="B393" s="139">
        <v>2.8047126781282565</v>
      </c>
      <c r="C393" s="140">
        <v>3</v>
      </c>
      <c r="D393" s="141">
        <v>2.0020794156369415</v>
      </c>
      <c r="E393" s="140">
        <v>2</v>
      </c>
      <c r="F393" s="142">
        <v>2</v>
      </c>
      <c r="G393" s="140"/>
      <c r="H393" s="141"/>
      <c r="I393" s="140"/>
      <c r="J393" s="141"/>
      <c r="K393" s="140"/>
    </row>
    <row r="394" spans="1:11" ht="14.4" x14ac:dyDescent="0.3">
      <c r="A394" s="86">
        <v>355</v>
      </c>
      <c r="B394" s="139">
        <v>4.4319164974599348</v>
      </c>
      <c r="C394" s="140">
        <v>5</v>
      </c>
      <c r="D394" s="141">
        <v>2.8229031080729055</v>
      </c>
      <c r="E394" s="140">
        <v>3</v>
      </c>
      <c r="F394" s="142">
        <v>2</v>
      </c>
      <c r="G394" s="140"/>
      <c r="H394" s="141"/>
      <c r="I394" s="140"/>
      <c r="J394" s="141"/>
      <c r="K394" s="140"/>
    </row>
    <row r="395" spans="1:11" ht="14.4" x14ac:dyDescent="0.3">
      <c r="A395" s="86">
        <v>356</v>
      </c>
      <c r="B395" s="139">
        <v>2.8933954960440325</v>
      </c>
      <c r="C395" s="140">
        <v>3</v>
      </c>
      <c r="D395" s="141">
        <v>2.048566192048316</v>
      </c>
      <c r="E395" s="140">
        <v>2</v>
      </c>
      <c r="F395" s="142">
        <v>3</v>
      </c>
      <c r="G395" s="140"/>
      <c r="H395" s="141"/>
      <c r="I395" s="140"/>
      <c r="J395" s="141"/>
      <c r="K395" s="140"/>
    </row>
    <row r="396" spans="1:11" ht="14.4" x14ac:dyDescent="0.3">
      <c r="A396" s="86">
        <v>357</v>
      </c>
      <c r="B396" s="139">
        <v>2.1575058392811779</v>
      </c>
      <c r="C396" s="140">
        <v>0</v>
      </c>
      <c r="D396" s="141">
        <v>1.6538517760761413</v>
      </c>
      <c r="E396" s="140">
        <v>0</v>
      </c>
      <c r="F396" s="142">
        <v>0</v>
      </c>
      <c r="G396" s="140"/>
      <c r="H396" s="141"/>
      <c r="I396" s="140"/>
      <c r="J396" s="141"/>
      <c r="K396" s="140"/>
    </row>
    <row r="397" spans="1:11" ht="14.4" x14ac:dyDescent="0.3">
      <c r="A397" s="86">
        <v>358</v>
      </c>
      <c r="B397" s="139">
        <v>0.81357458592758258</v>
      </c>
      <c r="C397" s="140">
        <v>2</v>
      </c>
      <c r="D397" s="141">
        <v>0.84097027033219518</v>
      </c>
      <c r="E397" s="140">
        <v>2</v>
      </c>
      <c r="F397" s="142">
        <v>4</v>
      </c>
      <c r="G397" s="140"/>
      <c r="H397" s="141"/>
      <c r="I397" s="140"/>
      <c r="J397" s="141"/>
      <c r="K397" s="140"/>
    </row>
    <row r="398" spans="1:11" ht="14.4" x14ac:dyDescent="0.3">
      <c r="A398" s="86">
        <v>359</v>
      </c>
      <c r="B398" s="139">
        <v>2.9921899702124408</v>
      </c>
      <c r="C398" s="140">
        <v>4</v>
      </c>
      <c r="D398" s="141">
        <v>2.1000578050431513</v>
      </c>
      <c r="E398" s="140">
        <v>3</v>
      </c>
      <c r="F398" s="142">
        <v>3</v>
      </c>
      <c r="G398" s="140"/>
      <c r="H398" s="141"/>
      <c r="I398" s="140"/>
      <c r="J398" s="141"/>
      <c r="K398" s="140"/>
    </row>
    <row r="399" spans="1:11" ht="14.4" x14ac:dyDescent="0.3">
      <c r="A399" s="86">
        <v>360</v>
      </c>
      <c r="B399" s="139">
        <v>5.2928611680858992</v>
      </c>
      <c r="C399" s="140">
        <v>4</v>
      </c>
      <c r="D399" s="141">
        <v>3.2373419112318196</v>
      </c>
      <c r="E399" s="140">
        <v>3</v>
      </c>
      <c r="F399" s="142">
        <v>2</v>
      </c>
      <c r="G399" s="140"/>
      <c r="H399" s="141"/>
      <c r="I399" s="140"/>
      <c r="J399" s="141"/>
      <c r="K399" s="140"/>
    </row>
    <row r="400" spans="1:11" ht="14.4" x14ac:dyDescent="0.3">
      <c r="A400" s="86">
        <v>361</v>
      </c>
      <c r="B400" s="139">
        <v>3.936254331187742</v>
      </c>
      <c r="C400" s="140">
        <v>3</v>
      </c>
      <c r="D400" s="141">
        <v>2.5790089855039917</v>
      </c>
      <c r="E400" s="140">
        <v>2</v>
      </c>
      <c r="F400" s="142">
        <v>2</v>
      </c>
      <c r="G400" s="140"/>
      <c r="H400" s="141"/>
      <c r="I400" s="140"/>
      <c r="J400" s="141"/>
      <c r="K400" s="140"/>
    </row>
    <row r="401" spans="1:11" ht="14.4" x14ac:dyDescent="0.3">
      <c r="A401" s="86">
        <v>362</v>
      </c>
      <c r="B401" s="139">
        <v>2.4191495957371569</v>
      </c>
      <c r="C401" s="140">
        <v>0</v>
      </c>
      <c r="D401" s="141">
        <v>1.79671592311178</v>
      </c>
      <c r="E401" s="140">
        <v>0</v>
      </c>
      <c r="F401" s="142">
        <v>0</v>
      </c>
      <c r="G401" s="140"/>
      <c r="H401" s="141"/>
      <c r="I401" s="140"/>
      <c r="J401" s="141"/>
      <c r="K401" s="140"/>
    </row>
    <row r="402" spans="1:11" ht="14.4" x14ac:dyDescent="0.3">
      <c r="A402" s="86">
        <v>363</v>
      </c>
      <c r="B402" s="139">
        <v>2.0479897260768771</v>
      </c>
      <c r="C402" s="140">
        <v>1</v>
      </c>
      <c r="D402" s="141">
        <v>1.593061761823771</v>
      </c>
      <c r="E402" s="140">
        <v>1</v>
      </c>
      <c r="F402" s="142">
        <v>2</v>
      </c>
      <c r="G402" s="140"/>
      <c r="H402" s="141"/>
      <c r="I402" s="140"/>
      <c r="J402" s="141"/>
      <c r="K402" s="140"/>
    </row>
    <row r="403" spans="1:11" ht="14.4" x14ac:dyDescent="0.3">
      <c r="A403" s="86">
        <v>364</v>
      </c>
      <c r="B403" s="139">
        <v>3.5051104460357112</v>
      </c>
      <c r="C403" s="140">
        <v>2</v>
      </c>
      <c r="D403" s="141">
        <v>2.3629420257347427</v>
      </c>
      <c r="E403" s="140">
        <v>1</v>
      </c>
      <c r="F403" s="142">
        <v>1</v>
      </c>
      <c r="G403" s="140"/>
      <c r="H403" s="141"/>
      <c r="I403" s="140"/>
      <c r="J403" s="141"/>
      <c r="K403" s="140"/>
    </row>
    <row r="404" spans="1:11" ht="14.4" x14ac:dyDescent="0.3">
      <c r="A404" s="86">
        <v>365</v>
      </c>
      <c r="B404" s="139">
        <v>4.8112736811283909</v>
      </c>
      <c r="C404" s="140">
        <v>1</v>
      </c>
      <c r="D404" s="141">
        <v>3.006813061401675</v>
      </c>
      <c r="E404" s="140">
        <v>0</v>
      </c>
      <c r="F404" s="142">
        <v>0</v>
      </c>
      <c r="G404" s="140"/>
      <c r="H404" s="141"/>
      <c r="I404" s="140"/>
      <c r="J404" s="141"/>
      <c r="K404" s="140"/>
    </row>
    <row r="405" spans="1:11" ht="14.4" x14ac:dyDescent="0.3">
      <c r="A405" s="86">
        <v>366</v>
      </c>
      <c r="B405" s="139">
        <v>1.9908955492448437</v>
      </c>
      <c r="C405" s="140">
        <v>2</v>
      </c>
      <c r="D405" s="141">
        <v>1.5611132416267774</v>
      </c>
      <c r="E405" s="140">
        <v>1</v>
      </c>
      <c r="F405" s="142">
        <v>2</v>
      </c>
      <c r="G405" s="140"/>
      <c r="H405" s="141"/>
      <c r="I405" s="140"/>
      <c r="J405" s="141"/>
      <c r="K405" s="140"/>
    </row>
    <row r="406" spans="1:11" ht="14.4" x14ac:dyDescent="0.3">
      <c r="A406" s="86">
        <v>367</v>
      </c>
      <c r="B406" s="139">
        <v>1.4726860672732089</v>
      </c>
      <c r="C406" s="140">
        <v>1</v>
      </c>
      <c r="D406" s="141">
        <v>1.2614044305512875</v>
      </c>
      <c r="E406" s="140">
        <v>1</v>
      </c>
      <c r="F406" s="142">
        <v>2</v>
      </c>
      <c r="G406" s="140"/>
      <c r="H406" s="141"/>
      <c r="I406" s="140"/>
      <c r="J406" s="141"/>
      <c r="K406" s="140"/>
    </row>
    <row r="407" spans="1:11" ht="14.4" x14ac:dyDescent="0.3">
      <c r="A407" s="86">
        <v>368</v>
      </c>
      <c r="B407" s="139">
        <v>0.67870014050823346</v>
      </c>
      <c r="C407" s="140">
        <v>1</v>
      </c>
      <c r="D407" s="141">
        <v>0.7455375369069388</v>
      </c>
      <c r="E407" s="140">
        <v>1</v>
      </c>
      <c r="F407" s="142">
        <v>3</v>
      </c>
      <c r="G407" s="140"/>
      <c r="H407" s="141"/>
      <c r="I407" s="140"/>
      <c r="J407" s="141"/>
      <c r="K407" s="140"/>
    </row>
    <row r="408" spans="1:11" ht="14.4" x14ac:dyDescent="0.3">
      <c r="A408" s="86">
        <v>369</v>
      </c>
      <c r="B408" s="139">
        <v>3.822749076580525</v>
      </c>
      <c r="C408" s="140">
        <v>4</v>
      </c>
      <c r="D408" s="141">
        <v>2.5225091102481234</v>
      </c>
      <c r="E408" s="140">
        <v>3</v>
      </c>
      <c r="F408" s="142">
        <v>2</v>
      </c>
      <c r="G408" s="140"/>
      <c r="H408" s="141"/>
      <c r="I408" s="140"/>
      <c r="J408" s="141"/>
      <c r="K408" s="140"/>
    </row>
    <row r="409" spans="1:11" ht="14.4" x14ac:dyDescent="0.3">
      <c r="A409" s="86">
        <v>370</v>
      </c>
      <c r="B409" s="139">
        <v>8.0488845300506249</v>
      </c>
      <c r="C409" s="140">
        <v>7</v>
      </c>
      <c r="D409" s="141">
        <v>4.5112032942904925</v>
      </c>
      <c r="E409" s="140">
        <v>4</v>
      </c>
      <c r="F409" s="142">
        <v>2</v>
      </c>
      <c r="G409" s="140"/>
      <c r="H409" s="141"/>
      <c r="I409" s="140"/>
      <c r="J409" s="141"/>
      <c r="K409" s="140"/>
    </row>
    <row r="410" spans="1:11" ht="14.4" x14ac:dyDescent="0.3">
      <c r="A410" s="86">
        <v>371</v>
      </c>
      <c r="B410" s="139">
        <v>1.999949745672325</v>
      </c>
      <c r="C410" s="140">
        <v>1</v>
      </c>
      <c r="D410" s="141">
        <v>1.5661919627754592</v>
      </c>
      <c r="E410" s="140">
        <v>1</v>
      </c>
      <c r="F410" s="142">
        <v>1</v>
      </c>
      <c r="G410" s="140"/>
      <c r="H410" s="141"/>
      <c r="I410" s="140"/>
      <c r="J410" s="141"/>
      <c r="K410" s="140"/>
    </row>
    <row r="411" spans="1:11" ht="14.4" x14ac:dyDescent="0.3">
      <c r="A411" s="86">
        <v>372</v>
      </c>
      <c r="B411" s="139">
        <v>4.3763261499194179</v>
      </c>
      <c r="C411" s="140">
        <v>2</v>
      </c>
      <c r="D411" s="141">
        <v>2.7957632563176218</v>
      </c>
      <c r="E411" s="140">
        <v>1</v>
      </c>
      <c r="F411" s="142">
        <v>1</v>
      </c>
      <c r="G411" s="140"/>
      <c r="H411" s="141"/>
      <c r="I411" s="140"/>
      <c r="J411" s="141"/>
      <c r="K411" s="140"/>
    </row>
    <row r="412" spans="1:11" ht="14.4" x14ac:dyDescent="0.3">
      <c r="A412" s="86">
        <v>373</v>
      </c>
      <c r="B412" s="139">
        <v>4.929809598088303</v>
      </c>
      <c r="C412" s="140">
        <v>5</v>
      </c>
      <c r="D412" s="141">
        <v>3.0638432395128636</v>
      </c>
      <c r="E412" s="140">
        <v>3</v>
      </c>
      <c r="F412" s="142">
        <v>2</v>
      </c>
      <c r="G412" s="140"/>
      <c r="H412" s="141"/>
      <c r="I412" s="140"/>
      <c r="J412" s="141"/>
      <c r="K412" s="140"/>
    </row>
    <row r="413" spans="1:11" ht="14.4" x14ac:dyDescent="0.3">
      <c r="A413" s="86">
        <v>374</v>
      </c>
      <c r="B413" s="139">
        <v>0.97253746473382885</v>
      </c>
      <c r="C413" s="140">
        <v>1</v>
      </c>
      <c r="D413" s="141">
        <v>0.94827125917816479</v>
      </c>
      <c r="E413" s="140">
        <v>1</v>
      </c>
      <c r="F413" s="142">
        <v>2</v>
      </c>
      <c r="G413" s="140"/>
      <c r="H413" s="141"/>
      <c r="I413" s="140"/>
      <c r="J413" s="141"/>
      <c r="K413" s="140"/>
    </row>
    <row r="414" spans="1:11" ht="14.4" x14ac:dyDescent="0.3">
      <c r="A414" s="86">
        <v>375</v>
      </c>
      <c r="B414" s="139">
        <v>4.78856545000012</v>
      </c>
      <c r="C414" s="140">
        <v>10</v>
      </c>
      <c r="D414" s="141">
        <v>2.9958649301107778</v>
      </c>
      <c r="E414" s="140">
        <v>7</v>
      </c>
      <c r="F414" s="142">
        <v>6</v>
      </c>
      <c r="G414" s="140"/>
      <c r="H414" s="141"/>
      <c r="I414" s="140"/>
      <c r="J414" s="141"/>
      <c r="K414" s="140"/>
    </row>
    <row r="415" spans="1:11" ht="14.4" x14ac:dyDescent="0.3">
      <c r="A415" s="86">
        <v>376</v>
      </c>
      <c r="B415" s="139">
        <v>1.4083387715963931</v>
      </c>
      <c r="C415" s="140">
        <v>0</v>
      </c>
      <c r="D415" s="141">
        <v>1.2227077111203424</v>
      </c>
      <c r="E415" s="140">
        <v>0</v>
      </c>
      <c r="F415" s="142">
        <v>1</v>
      </c>
      <c r="G415" s="140"/>
      <c r="H415" s="141"/>
      <c r="I415" s="140"/>
      <c r="J415" s="141"/>
      <c r="K415" s="140"/>
    </row>
    <row r="416" spans="1:11" ht="14.4" x14ac:dyDescent="0.3">
      <c r="A416" s="86">
        <v>377</v>
      </c>
      <c r="B416" s="139">
        <v>2.3199313800579935</v>
      </c>
      <c r="C416" s="140">
        <v>0</v>
      </c>
      <c r="D416" s="141">
        <v>1.7429091035102213</v>
      </c>
      <c r="E416" s="140">
        <v>0</v>
      </c>
      <c r="F416" s="142">
        <v>0</v>
      </c>
      <c r="G416" s="140"/>
      <c r="H416" s="141"/>
      <c r="I416" s="140"/>
      <c r="J416" s="141"/>
      <c r="K416" s="140"/>
    </row>
    <row r="417" spans="1:11" ht="14.4" x14ac:dyDescent="0.3">
      <c r="A417" s="86">
        <v>378</v>
      </c>
      <c r="B417" s="139">
        <v>4.2359163673506464</v>
      </c>
      <c r="C417" s="140">
        <v>4</v>
      </c>
      <c r="D417" s="141">
        <v>2.7269820926177157</v>
      </c>
      <c r="E417" s="140">
        <v>3</v>
      </c>
      <c r="F417" s="142">
        <v>2</v>
      </c>
      <c r="G417" s="140"/>
      <c r="H417" s="141"/>
      <c r="I417" s="140"/>
      <c r="J417" s="141"/>
      <c r="K417" s="140"/>
    </row>
    <row r="418" spans="1:11" ht="14.4" x14ac:dyDescent="0.3">
      <c r="A418" s="86">
        <v>379</v>
      </c>
      <c r="B418" s="139">
        <v>1.5005546973351525</v>
      </c>
      <c r="C418" s="140">
        <v>2</v>
      </c>
      <c r="D418" s="141">
        <v>1.2780458186583776</v>
      </c>
      <c r="E418" s="140">
        <v>1</v>
      </c>
      <c r="F418" s="142">
        <v>2</v>
      </c>
      <c r="G418" s="140"/>
      <c r="H418" s="141"/>
      <c r="I418" s="140"/>
      <c r="J418" s="141"/>
      <c r="K418" s="140"/>
    </row>
    <row r="419" spans="1:11" ht="14.4" x14ac:dyDescent="0.3">
      <c r="A419" s="86">
        <v>380</v>
      </c>
      <c r="B419" s="139">
        <v>3.9421482208644258</v>
      </c>
      <c r="C419" s="140">
        <v>4</v>
      </c>
      <c r="D419" s="141">
        <v>2.5819357733985795</v>
      </c>
      <c r="E419" s="140">
        <v>3</v>
      </c>
      <c r="F419" s="142">
        <v>2</v>
      </c>
      <c r="G419" s="140"/>
      <c r="H419" s="141"/>
      <c r="I419" s="140"/>
      <c r="J419" s="141"/>
      <c r="K419" s="140"/>
    </row>
    <row r="420" spans="1:11" ht="14.4" x14ac:dyDescent="0.3">
      <c r="A420" s="86">
        <v>381</v>
      </c>
      <c r="B420" s="139">
        <v>5.0608312744757757</v>
      </c>
      <c r="C420" s="140">
        <v>1</v>
      </c>
      <c r="D420" s="141">
        <v>3.1266557836425819</v>
      </c>
      <c r="E420" s="140">
        <v>0</v>
      </c>
      <c r="F420" s="142">
        <v>0</v>
      </c>
      <c r="G420" s="140"/>
      <c r="H420" s="141"/>
      <c r="I420" s="140"/>
      <c r="J420" s="141"/>
      <c r="K420" s="140"/>
    </row>
    <row r="421" spans="1:11" ht="14.4" x14ac:dyDescent="0.3">
      <c r="A421" s="86">
        <v>382</v>
      </c>
      <c r="B421" s="139">
        <v>1.7197552234142166</v>
      </c>
      <c r="C421" s="140">
        <v>1</v>
      </c>
      <c r="D421" s="141">
        <v>1.406694036936581</v>
      </c>
      <c r="E421" s="140">
        <v>1</v>
      </c>
      <c r="F421" s="142">
        <v>2</v>
      </c>
      <c r="G421" s="140"/>
      <c r="H421" s="141"/>
      <c r="I421" s="140"/>
      <c r="J421" s="141"/>
      <c r="K421" s="140"/>
    </row>
    <row r="422" spans="1:11" ht="14.4" x14ac:dyDescent="0.3">
      <c r="A422" s="86">
        <v>383</v>
      </c>
      <c r="B422" s="139">
        <v>2.9873814612324421</v>
      </c>
      <c r="C422" s="140">
        <v>1</v>
      </c>
      <c r="D422" s="141">
        <v>2.0975585938096937</v>
      </c>
      <c r="E422" s="140">
        <v>1</v>
      </c>
      <c r="F422" s="142">
        <v>1</v>
      </c>
      <c r="G422" s="140"/>
      <c r="H422" s="141"/>
      <c r="I422" s="140"/>
      <c r="J422" s="141"/>
      <c r="K422" s="140"/>
    </row>
    <row r="423" spans="1:11" ht="14.4" x14ac:dyDescent="0.3">
      <c r="A423" s="86">
        <v>384</v>
      </c>
      <c r="B423" s="139">
        <v>2.9982234860703079</v>
      </c>
      <c r="C423" s="140">
        <v>4</v>
      </c>
      <c r="D423" s="141">
        <v>2.1031927188524713</v>
      </c>
      <c r="E423" s="140">
        <v>3</v>
      </c>
      <c r="F423" s="142">
        <v>3</v>
      </c>
      <c r="G423" s="140"/>
      <c r="H423" s="141"/>
      <c r="I423" s="140"/>
      <c r="J423" s="141"/>
      <c r="K423" s="140"/>
    </row>
    <row r="424" spans="1:11" ht="14.4" x14ac:dyDescent="0.3">
      <c r="A424" s="86">
        <v>385</v>
      </c>
      <c r="B424" s="139">
        <v>2.2670697135462889</v>
      </c>
      <c r="C424" s="140">
        <v>0</v>
      </c>
      <c r="D424" s="141">
        <v>1.7140623767450955</v>
      </c>
      <c r="E424" s="140">
        <v>0</v>
      </c>
      <c r="F424" s="142">
        <v>0</v>
      </c>
      <c r="G424" s="140"/>
      <c r="H424" s="141"/>
      <c r="I424" s="140"/>
      <c r="J424" s="141"/>
      <c r="K424" s="140"/>
    </row>
    <row r="425" spans="1:11" ht="14.4" x14ac:dyDescent="0.3">
      <c r="A425" s="86">
        <v>386</v>
      </c>
      <c r="B425" s="139">
        <v>3.7246802498347207</v>
      </c>
      <c r="C425" s="140">
        <v>2</v>
      </c>
      <c r="D425" s="141">
        <v>2.4734794463009253</v>
      </c>
      <c r="E425" s="140">
        <v>1</v>
      </c>
      <c r="F425" s="142">
        <v>1</v>
      </c>
      <c r="G425" s="140"/>
      <c r="H425" s="141"/>
      <c r="I425" s="140"/>
      <c r="J425" s="141"/>
      <c r="K425" s="140"/>
    </row>
    <row r="426" spans="1:11" ht="14.4" x14ac:dyDescent="0.3">
      <c r="A426" s="86">
        <v>387</v>
      </c>
      <c r="B426" s="139">
        <v>2.3307751693150855</v>
      </c>
      <c r="C426" s="140">
        <v>0</v>
      </c>
      <c r="D426" s="141">
        <v>1.7488108627096266</v>
      </c>
      <c r="E426" s="140">
        <v>0</v>
      </c>
      <c r="F426" s="142">
        <v>0</v>
      </c>
      <c r="G426" s="140"/>
      <c r="H426" s="141"/>
      <c r="I426" s="140"/>
      <c r="J426" s="141"/>
      <c r="K426" s="140"/>
    </row>
    <row r="427" spans="1:11" ht="14.4" x14ac:dyDescent="0.3">
      <c r="A427" s="86">
        <v>388</v>
      </c>
      <c r="B427" s="139">
        <v>2.3206261523421019</v>
      </c>
      <c r="C427" s="140">
        <v>6</v>
      </c>
      <c r="D427" s="141">
        <v>1.7432873935923074</v>
      </c>
      <c r="E427" s="140">
        <v>5</v>
      </c>
      <c r="F427" s="142">
        <v>6</v>
      </c>
      <c r="G427" s="140"/>
      <c r="H427" s="141"/>
      <c r="I427" s="140"/>
      <c r="J427" s="141"/>
      <c r="K427" s="140"/>
    </row>
    <row r="428" spans="1:11" ht="14.4" x14ac:dyDescent="0.3">
      <c r="A428" s="86">
        <v>389</v>
      </c>
      <c r="B428" s="139">
        <v>1.4315705177038649</v>
      </c>
      <c r="C428" s="140">
        <v>2</v>
      </c>
      <c r="D428" s="141">
        <v>1.2367235978383173</v>
      </c>
      <c r="E428" s="140">
        <v>2</v>
      </c>
      <c r="F428" s="142">
        <v>3</v>
      </c>
      <c r="G428" s="140"/>
      <c r="H428" s="141"/>
      <c r="I428" s="140"/>
      <c r="J428" s="141"/>
      <c r="K428" s="140"/>
    </row>
    <row r="429" spans="1:11" ht="14.4" x14ac:dyDescent="0.3">
      <c r="A429" s="86">
        <v>390</v>
      </c>
      <c r="B429" s="139">
        <v>2.7191120069649726</v>
      </c>
      <c r="C429" s="140">
        <v>1</v>
      </c>
      <c r="D429" s="141">
        <v>1.9569579988414842</v>
      </c>
      <c r="E429" s="140">
        <v>1</v>
      </c>
      <c r="F429" s="142">
        <v>1</v>
      </c>
      <c r="G429" s="140"/>
      <c r="H429" s="141"/>
      <c r="I429" s="140"/>
      <c r="J429" s="141"/>
      <c r="K429" s="140"/>
    </row>
    <row r="430" spans="1:11" ht="14.4" x14ac:dyDescent="0.3">
      <c r="A430" s="86">
        <v>391</v>
      </c>
      <c r="B430" s="139">
        <v>2.0243431727696035</v>
      </c>
      <c r="C430" s="140">
        <v>5</v>
      </c>
      <c r="D430" s="141">
        <v>1.579851790363082</v>
      </c>
      <c r="E430" s="140">
        <v>4</v>
      </c>
      <c r="F430" s="142">
        <v>5</v>
      </c>
      <c r="G430" s="140"/>
      <c r="H430" s="141"/>
      <c r="I430" s="140"/>
      <c r="J430" s="141"/>
      <c r="K430" s="140"/>
    </row>
    <row r="431" spans="1:11" ht="14.4" x14ac:dyDescent="0.3">
      <c r="A431" s="86">
        <v>392</v>
      </c>
      <c r="B431" s="139">
        <v>2.525002954444314</v>
      </c>
      <c r="C431" s="140">
        <v>3</v>
      </c>
      <c r="D431" s="141">
        <v>1.8536628593017435</v>
      </c>
      <c r="E431" s="140">
        <v>2</v>
      </c>
      <c r="F431" s="142">
        <v>2</v>
      </c>
      <c r="G431" s="140"/>
      <c r="H431" s="141"/>
      <c r="I431" s="140"/>
      <c r="J431" s="141"/>
      <c r="K431" s="140"/>
    </row>
    <row r="432" spans="1:11" ht="14.4" x14ac:dyDescent="0.3">
      <c r="A432" s="86">
        <v>393</v>
      </c>
      <c r="B432" s="139">
        <v>1.3330612385179974</v>
      </c>
      <c r="C432" s="140">
        <v>1</v>
      </c>
      <c r="D432" s="141">
        <v>1.1769252325629145</v>
      </c>
      <c r="E432" s="140">
        <v>1</v>
      </c>
      <c r="F432" s="142">
        <v>2</v>
      </c>
      <c r="G432" s="140"/>
      <c r="H432" s="141"/>
      <c r="I432" s="140"/>
      <c r="J432" s="141"/>
      <c r="K432" s="140"/>
    </row>
    <row r="433" spans="1:11" ht="14.4" x14ac:dyDescent="0.3">
      <c r="A433" s="86">
        <v>394</v>
      </c>
      <c r="B433" s="139">
        <v>3.8136311927516213</v>
      </c>
      <c r="C433" s="140">
        <v>6</v>
      </c>
      <c r="D433" s="141">
        <v>2.5179591017703484</v>
      </c>
      <c r="E433" s="140">
        <v>4</v>
      </c>
      <c r="F433" s="142">
        <v>4</v>
      </c>
      <c r="G433" s="140"/>
      <c r="H433" s="141"/>
      <c r="I433" s="140"/>
      <c r="J433" s="141"/>
      <c r="K433" s="140"/>
    </row>
    <row r="434" spans="1:11" ht="14.4" x14ac:dyDescent="0.3">
      <c r="A434" s="86">
        <v>395</v>
      </c>
      <c r="B434" s="139">
        <v>4.2318622412861977</v>
      </c>
      <c r="C434" s="140">
        <v>3</v>
      </c>
      <c r="D434" s="141">
        <v>2.724991089077788</v>
      </c>
      <c r="E434" s="140">
        <v>1</v>
      </c>
      <c r="F434" s="142">
        <v>1</v>
      </c>
      <c r="G434" s="140"/>
      <c r="H434" s="141"/>
      <c r="I434" s="140"/>
      <c r="J434" s="141"/>
      <c r="K434" s="140"/>
    </row>
    <row r="435" spans="1:11" ht="14.4" x14ac:dyDescent="0.3">
      <c r="A435" s="86">
        <v>396</v>
      </c>
      <c r="B435" s="139">
        <v>4.715769855504516</v>
      </c>
      <c r="C435" s="140">
        <v>8</v>
      </c>
      <c r="D435" s="141">
        <v>2.9607181819674975</v>
      </c>
      <c r="E435" s="140">
        <v>6</v>
      </c>
      <c r="F435" s="142">
        <v>5</v>
      </c>
      <c r="G435" s="140"/>
      <c r="H435" s="141"/>
      <c r="I435" s="140"/>
      <c r="J435" s="141"/>
      <c r="K435" s="140"/>
    </row>
    <row r="436" spans="1:11" ht="14.4" x14ac:dyDescent="0.3">
      <c r="A436" s="86">
        <v>397</v>
      </c>
      <c r="B436" s="139">
        <v>2.1990751422479913</v>
      </c>
      <c r="C436" s="140">
        <v>2</v>
      </c>
      <c r="D436" s="141">
        <v>1.6767649061396457</v>
      </c>
      <c r="E436" s="140">
        <v>1</v>
      </c>
      <c r="F436" s="142">
        <v>2</v>
      </c>
      <c r="G436" s="140"/>
      <c r="H436" s="141"/>
      <c r="I436" s="140"/>
      <c r="J436" s="141"/>
      <c r="K436" s="140"/>
    </row>
    <row r="437" spans="1:11" ht="14.4" x14ac:dyDescent="0.3">
      <c r="A437" s="86">
        <v>398</v>
      </c>
      <c r="B437" s="139">
        <v>4.3778771564774246</v>
      </c>
      <c r="C437" s="140">
        <v>5</v>
      </c>
      <c r="D437" s="141">
        <v>2.796521168530524</v>
      </c>
      <c r="E437" s="140">
        <v>3</v>
      </c>
      <c r="F437" s="142">
        <v>2</v>
      </c>
      <c r="G437" s="140"/>
      <c r="H437" s="141"/>
      <c r="I437" s="140"/>
      <c r="J437" s="141"/>
      <c r="K437" s="140"/>
    </row>
    <row r="438" spans="1:11" ht="14.4" x14ac:dyDescent="0.3">
      <c r="A438" s="86">
        <v>399</v>
      </c>
      <c r="B438" s="139">
        <v>1.9673986488251396</v>
      </c>
      <c r="C438" s="140">
        <v>2</v>
      </c>
      <c r="D438" s="141">
        <v>1.5479113311656434</v>
      </c>
      <c r="E438" s="140">
        <v>2</v>
      </c>
      <c r="F438" s="142">
        <v>3</v>
      </c>
      <c r="G438" s="140"/>
      <c r="H438" s="141"/>
      <c r="I438" s="140"/>
      <c r="J438" s="141"/>
      <c r="K438" s="140"/>
    </row>
    <row r="439" spans="1:11" ht="14.4" x14ac:dyDescent="0.3">
      <c r="A439" s="86">
        <v>400</v>
      </c>
      <c r="B439" s="139">
        <v>2.0627729154108363</v>
      </c>
      <c r="C439" s="140">
        <v>1</v>
      </c>
      <c r="D439" s="141">
        <v>1.6013047157955815</v>
      </c>
      <c r="E439" s="140">
        <v>1</v>
      </c>
      <c r="F439" s="142">
        <v>1</v>
      </c>
      <c r="G439" s="140"/>
      <c r="H439" s="141"/>
      <c r="I439" s="140"/>
      <c r="J439" s="141"/>
      <c r="K439" s="140"/>
    </row>
    <row r="440" spans="1:11" ht="14.4" x14ac:dyDescent="0.3">
      <c r="A440" s="86">
        <v>401</v>
      </c>
      <c r="B440" s="139">
        <v>2.689155921817258</v>
      </c>
      <c r="C440" s="140">
        <v>3</v>
      </c>
      <c r="D440" s="141">
        <v>1.9411073589409764</v>
      </c>
      <c r="E440" s="140">
        <v>2</v>
      </c>
      <c r="F440" s="142">
        <v>2</v>
      </c>
      <c r="G440" s="140"/>
      <c r="H440" s="141"/>
      <c r="I440" s="140"/>
      <c r="J440" s="141"/>
      <c r="K440" s="140"/>
    </row>
    <row r="441" spans="1:11" ht="14.4" x14ac:dyDescent="0.3">
      <c r="A441" s="86">
        <v>402</v>
      </c>
      <c r="B441" s="139">
        <v>3.2752892968820793</v>
      </c>
      <c r="C441" s="140">
        <v>1</v>
      </c>
      <c r="D441" s="141">
        <v>2.2460185285693872</v>
      </c>
      <c r="E441" s="140">
        <v>0</v>
      </c>
      <c r="F441" s="142">
        <v>0</v>
      </c>
      <c r="G441" s="140"/>
      <c r="H441" s="141"/>
      <c r="I441" s="140"/>
      <c r="J441" s="141"/>
      <c r="K441" s="140"/>
    </row>
    <row r="442" spans="1:11" ht="14.4" x14ac:dyDescent="0.3">
      <c r="A442" s="86">
        <v>403</v>
      </c>
      <c r="B442" s="139">
        <v>3.4084252172693361</v>
      </c>
      <c r="C442" s="140">
        <v>4</v>
      </c>
      <c r="D442" s="141">
        <v>2.3139126631182481</v>
      </c>
      <c r="E442" s="140">
        <v>3</v>
      </c>
      <c r="F442" s="142">
        <v>3</v>
      </c>
      <c r="G442" s="140"/>
      <c r="H442" s="141"/>
      <c r="I442" s="140"/>
      <c r="J442" s="141"/>
      <c r="K442" s="140"/>
    </row>
    <row r="443" spans="1:11" ht="14.4" x14ac:dyDescent="0.3">
      <c r="A443" s="86">
        <v>404</v>
      </c>
      <c r="B443" s="139">
        <v>1.6604322232770974</v>
      </c>
      <c r="C443" s="140">
        <v>1</v>
      </c>
      <c r="D443" s="141">
        <v>1.3722474117753172</v>
      </c>
      <c r="E443" s="140">
        <v>0</v>
      </c>
      <c r="F443" s="142">
        <v>1</v>
      </c>
      <c r="G443" s="140"/>
      <c r="H443" s="141"/>
      <c r="I443" s="140"/>
      <c r="J443" s="141"/>
      <c r="K443" s="140"/>
    </row>
    <row r="444" spans="1:11" ht="14.4" x14ac:dyDescent="0.3">
      <c r="A444" s="86">
        <v>405</v>
      </c>
      <c r="B444" s="139">
        <v>0.94802640852827602</v>
      </c>
      <c r="C444" s="140">
        <v>1</v>
      </c>
      <c r="D444" s="141">
        <v>0.93203632638082889</v>
      </c>
      <c r="E444" s="140">
        <v>1</v>
      </c>
      <c r="F444" s="142">
        <v>3</v>
      </c>
      <c r="G444" s="140"/>
      <c r="H444" s="141"/>
      <c r="I444" s="140"/>
      <c r="J444" s="141"/>
      <c r="K444" s="140"/>
    </row>
    <row r="445" spans="1:11" ht="14.4" x14ac:dyDescent="0.3">
      <c r="A445" s="86">
        <v>406</v>
      </c>
      <c r="B445" s="139">
        <v>8.1934575389861291</v>
      </c>
      <c r="C445" s="140">
        <v>11</v>
      </c>
      <c r="D445" s="141">
        <v>4.5764217604098949</v>
      </c>
      <c r="E445" s="140">
        <v>7</v>
      </c>
      <c r="F445" s="142">
        <v>3</v>
      </c>
      <c r="G445" s="140"/>
      <c r="H445" s="141"/>
      <c r="I445" s="140"/>
      <c r="J445" s="141"/>
      <c r="K445" s="140"/>
    </row>
    <row r="446" spans="1:11" ht="14.4" x14ac:dyDescent="0.3">
      <c r="A446" s="86">
        <v>407</v>
      </c>
      <c r="B446" s="139">
        <v>4.0975703676361297</v>
      </c>
      <c r="C446" s="140">
        <v>5</v>
      </c>
      <c r="D446" s="141">
        <v>2.6588737827569862</v>
      </c>
      <c r="E446" s="140">
        <v>4</v>
      </c>
      <c r="F446" s="142">
        <v>3</v>
      </c>
      <c r="G446" s="140"/>
      <c r="H446" s="141"/>
      <c r="I446" s="140"/>
      <c r="J446" s="141"/>
      <c r="K446" s="140"/>
    </row>
    <row r="447" spans="1:11" ht="14.4" x14ac:dyDescent="0.3">
      <c r="A447" s="86">
        <v>408</v>
      </c>
      <c r="B447" s="139">
        <v>3.9151220458198481</v>
      </c>
      <c r="C447" s="140">
        <v>7</v>
      </c>
      <c r="D447" s="141">
        <v>2.5685094784285476</v>
      </c>
      <c r="E447" s="140">
        <v>5</v>
      </c>
      <c r="F447" s="142">
        <v>4</v>
      </c>
      <c r="G447" s="140"/>
      <c r="H447" s="141"/>
      <c r="I447" s="140"/>
      <c r="J447" s="141"/>
      <c r="K447" s="140"/>
    </row>
    <row r="448" spans="1:11" ht="14.4" x14ac:dyDescent="0.3">
      <c r="A448" s="86">
        <v>409</v>
      </c>
      <c r="B448" s="139">
        <v>0.82316177562477322</v>
      </c>
      <c r="C448" s="140">
        <v>1</v>
      </c>
      <c r="D448" s="141">
        <v>0.8475863637876081</v>
      </c>
      <c r="E448" s="140">
        <v>1</v>
      </c>
      <c r="F448" s="142">
        <v>2</v>
      </c>
      <c r="G448" s="140"/>
      <c r="H448" s="141"/>
      <c r="I448" s="140"/>
      <c r="J448" s="141"/>
      <c r="K448" s="140"/>
    </row>
    <row r="449" spans="1:11" ht="14.4" x14ac:dyDescent="0.3">
      <c r="A449" s="86">
        <v>410</v>
      </c>
      <c r="B449" s="139">
        <v>3.6953028244862991</v>
      </c>
      <c r="C449" s="140">
        <v>5</v>
      </c>
      <c r="D449" s="141">
        <v>2.4587522995790843</v>
      </c>
      <c r="E449" s="140">
        <v>3</v>
      </c>
      <c r="F449" s="142">
        <v>3</v>
      </c>
      <c r="G449" s="140"/>
      <c r="H449" s="141"/>
      <c r="I449" s="140"/>
      <c r="J449" s="141"/>
      <c r="K449" s="140"/>
    </row>
    <row r="450" spans="1:11" ht="14.4" x14ac:dyDescent="0.3">
      <c r="A450" s="86">
        <v>411</v>
      </c>
      <c r="B450" s="139">
        <v>5.8691439197733368</v>
      </c>
      <c r="C450" s="140">
        <v>9</v>
      </c>
      <c r="D450" s="141">
        <v>3.5094785950848877</v>
      </c>
      <c r="E450" s="140">
        <v>6</v>
      </c>
      <c r="F450" s="142">
        <v>4</v>
      </c>
      <c r="G450" s="140"/>
      <c r="H450" s="141"/>
      <c r="I450" s="140"/>
      <c r="J450" s="141"/>
      <c r="K450" s="140"/>
    </row>
    <row r="451" spans="1:11" ht="14.4" x14ac:dyDescent="0.3">
      <c r="A451" s="86">
        <v>412</v>
      </c>
      <c r="B451" s="139">
        <v>1.3337897533848486</v>
      </c>
      <c r="C451" s="140">
        <v>1</v>
      </c>
      <c r="D451" s="141">
        <v>1.1773710887573616</v>
      </c>
      <c r="E451" s="140">
        <v>1</v>
      </c>
      <c r="F451" s="142">
        <v>2</v>
      </c>
      <c r="G451" s="140"/>
      <c r="H451" s="141"/>
      <c r="I451" s="140"/>
      <c r="J451" s="141"/>
      <c r="K451" s="140"/>
    </row>
    <row r="452" spans="1:11" ht="14.4" x14ac:dyDescent="0.3">
      <c r="A452" s="86">
        <v>413</v>
      </c>
      <c r="B452" s="139">
        <v>3.7466153851797372</v>
      </c>
      <c r="C452" s="140">
        <v>7</v>
      </c>
      <c r="D452" s="141">
        <v>2.4844636012444847</v>
      </c>
      <c r="E452" s="140">
        <v>5</v>
      </c>
      <c r="F452" s="142">
        <v>5</v>
      </c>
      <c r="G452" s="140"/>
      <c r="H452" s="141"/>
      <c r="I452" s="140"/>
      <c r="J452" s="141"/>
      <c r="K452" s="140"/>
    </row>
    <row r="453" spans="1:11" ht="14.4" x14ac:dyDescent="0.3">
      <c r="A453" s="86">
        <v>414</v>
      </c>
      <c r="B453" s="139">
        <v>1.8688553989927492</v>
      </c>
      <c r="C453" s="140">
        <v>1</v>
      </c>
      <c r="D453" s="141">
        <v>1.492187230285942</v>
      </c>
      <c r="E453" s="140">
        <v>0</v>
      </c>
      <c r="F453" s="142">
        <v>1</v>
      </c>
      <c r="G453" s="140"/>
      <c r="H453" s="141"/>
      <c r="I453" s="140"/>
      <c r="J453" s="141"/>
      <c r="K453" s="140"/>
    </row>
    <row r="454" spans="1:11" ht="14.4" x14ac:dyDescent="0.3">
      <c r="A454" s="86">
        <v>415</v>
      </c>
      <c r="B454" s="139">
        <v>2.8606473964171046</v>
      </c>
      <c r="C454" s="140">
        <v>4</v>
      </c>
      <c r="D454" s="141">
        <v>2.0314298499228411</v>
      </c>
      <c r="E454" s="140">
        <v>3</v>
      </c>
      <c r="F454" s="142">
        <v>3</v>
      </c>
      <c r="G454" s="140"/>
      <c r="H454" s="141"/>
      <c r="I454" s="140"/>
      <c r="J454" s="141"/>
      <c r="K454" s="140"/>
    </row>
    <row r="455" spans="1:11" ht="14.4" x14ac:dyDescent="0.3">
      <c r="A455" s="86">
        <v>416</v>
      </c>
      <c r="B455" s="139">
        <v>2.2219163009905647</v>
      </c>
      <c r="C455" s="140">
        <v>3</v>
      </c>
      <c r="D455" s="141">
        <v>1.6893188343144032</v>
      </c>
      <c r="E455" s="140">
        <v>3</v>
      </c>
      <c r="F455" s="142">
        <v>3</v>
      </c>
      <c r="G455" s="140"/>
      <c r="H455" s="141"/>
      <c r="I455" s="140"/>
      <c r="J455" s="141"/>
      <c r="K455" s="140"/>
    </row>
    <row r="456" spans="1:11" ht="14.4" x14ac:dyDescent="0.3">
      <c r="A456" s="86">
        <v>417</v>
      </c>
      <c r="B456" s="139">
        <v>3.2413988658166515</v>
      </c>
      <c r="C456" s="140">
        <v>1</v>
      </c>
      <c r="D456" s="141">
        <v>2.2286623785999029</v>
      </c>
      <c r="E456" s="140">
        <v>1</v>
      </c>
      <c r="F456" s="142">
        <v>1</v>
      </c>
      <c r="G456" s="140"/>
      <c r="H456" s="141"/>
      <c r="I456" s="140"/>
      <c r="J456" s="141"/>
      <c r="K456" s="140"/>
    </row>
    <row r="457" spans="1:11" ht="14.4" x14ac:dyDescent="0.3">
      <c r="A457" s="86">
        <v>418</v>
      </c>
      <c r="B457" s="139">
        <v>7.2584605434297584</v>
      </c>
      <c r="C457" s="140">
        <v>11</v>
      </c>
      <c r="D457" s="141">
        <v>4.152226753570547</v>
      </c>
      <c r="E457" s="140">
        <v>7</v>
      </c>
      <c r="F457" s="142">
        <v>4</v>
      </c>
      <c r="G457" s="140"/>
      <c r="H457" s="141"/>
      <c r="I457" s="140"/>
      <c r="J457" s="141"/>
      <c r="K457" s="140"/>
    </row>
    <row r="458" spans="1:11" ht="14.4" x14ac:dyDescent="0.3">
      <c r="A458" s="86">
        <v>419</v>
      </c>
      <c r="B458" s="139">
        <v>4.671678922002787</v>
      </c>
      <c r="C458" s="140">
        <v>2</v>
      </c>
      <c r="D458" s="141">
        <v>2.9393924927621504</v>
      </c>
      <c r="E458" s="140">
        <v>1</v>
      </c>
      <c r="F458" s="142">
        <v>1</v>
      </c>
      <c r="G458" s="140"/>
      <c r="H458" s="141"/>
      <c r="I458" s="140"/>
      <c r="J458" s="141"/>
      <c r="K458" s="140"/>
    </row>
    <row r="459" spans="1:11" ht="14.4" x14ac:dyDescent="0.3">
      <c r="A459" s="86">
        <v>420</v>
      </c>
      <c r="B459" s="139">
        <v>2.2999592047927626</v>
      </c>
      <c r="C459" s="140">
        <v>3</v>
      </c>
      <c r="D459" s="141">
        <v>1.7320252952955282</v>
      </c>
      <c r="E459" s="140">
        <v>2</v>
      </c>
      <c r="F459" s="142">
        <v>2</v>
      </c>
      <c r="G459" s="140"/>
      <c r="H459" s="141"/>
      <c r="I459" s="140"/>
      <c r="J459" s="141"/>
      <c r="K459" s="140"/>
    </row>
    <row r="460" spans="1:11" ht="14.4" x14ac:dyDescent="0.3">
      <c r="A460" s="86">
        <v>421</v>
      </c>
      <c r="B460" s="139">
        <v>1.8325750455481138</v>
      </c>
      <c r="C460" s="140">
        <v>4</v>
      </c>
      <c r="D460" s="141">
        <v>1.4715200323163642</v>
      </c>
      <c r="E460" s="140">
        <v>3</v>
      </c>
      <c r="F460" s="142">
        <v>4</v>
      </c>
      <c r="G460" s="140"/>
      <c r="H460" s="141"/>
      <c r="I460" s="140"/>
      <c r="J460" s="141"/>
      <c r="K460" s="140"/>
    </row>
    <row r="461" spans="1:11" ht="14.4" x14ac:dyDescent="0.3">
      <c r="A461" s="86">
        <v>422</v>
      </c>
      <c r="B461" s="139">
        <v>2.5251726502520913</v>
      </c>
      <c r="C461" s="140">
        <v>6</v>
      </c>
      <c r="D461" s="141">
        <v>1.8537537886461133</v>
      </c>
      <c r="E461" s="140">
        <v>5</v>
      </c>
      <c r="F461" s="142">
        <v>5</v>
      </c>
      <c r="G461" s="140"/>
      <c r="H461" s="141"/>
      <c r="I461" s="140"/>
      <c r="J461" s="141"/>
      <c r="K461" s="140"/>
    </row>
    <row r="462" spans="1:11" ht="14.4" x14ac:dyDescent="0.3">
      <c r="A462" s="86">
        <v>423</v>
      </c>
      <c r="B462" s="139">
        <v>2.7809748559595131</v>
      </c>
      <c r="C462" s="140">
        <v>2</v>
      </c>
      <c r="D462" s="141">
        <v>1.9895920000515985</v>
      </c>
      <c r="E462" s="140">
        <v>2</v>
      </c>
      <c r="F462" s="142">
        <v>2</v>
      </c>
      <c r="G462" s="140"/>
      <c r="H462" s="141"/>
      <c r="I462" s="140"/>
      <c r="J462" s="141"/>
      <c r="K462" s="140"/>
    </row>
    <row r="463" spans="1:11" ht="14.4" x14ac:dyDescent="0.3">
      <c r="A463" s="86">
        <v>424</v>
      </c>
      <c r="B463" s="139">
        <v>2.7502999176942975</v>
      </c>
      <c r="C463" s="140">
        <v>1</v>
      </c>
      <c r="D463" s="141">
        <v>1.97342685558705</v>
      </c>
      <c r="E463" s="140">
        <v>0</v>
      </c>
      <c r="F463" s="142">
        <v>0</v>
      </c>
      <c r="G463" s="140"/>
      <c r="H463" s="141"/>
      <c r="I463" s="140"/>
      <c r="J463" s="141"/>
      <c r="K463" s="140"/>
    </row>
    <row r="464" spans="1:11" ht="14.4" x14ac:dyDescent="0.3">
      <c r="A464" s="86">
        <v>425</v>
      </c>
      <c r="B464" s="139">
        <v>3.2990469484026863</v>
      </c>
      <c r="C464" s="140">
        <v>4</v>
      </c>
      <c r="D464" s="141">
        <v>2.258167369896471</v>
      </c>
      <c r="E464" s="140">
        <v>3</v>
      </c>
      <c r="F464" s="142">
        <v>3</v>
      </c>
      <c r="G464" s="140"/>
      <c r="H464" s="141"/>
      <c r="I464" s="140"/>
      <c r="J464" s="141"/>
      <c r="K464" s="140"/>
    </row>
    <row r="465" spans="1:11" ht="14.4" x14ac:dyDescent="0.3">
      <c r="A465" s="86">
        <v>426</v>
      </c>
      <c r="B465" s="139">
        <v>3.5780460628171555</v>
      </c>
      <c r="C465" s="140">
        <v>3</v>
      </c>
      <c r="D465" s="141">
        <v>2.3997809960033463</v>
      </c>
      <c r="E465" s="140">
        <v>2</v>
      </c>
      <c r="F465" s="142">
        <v>2</v>
      </c>
      <c r="G465" s="140"/>
      <c r="H465" s="141"/>
      <c r="I465" s="140"/>
      <c r="J465" s="141"/>
      <c r="K465" s="140"/>
    </row>
    <row r="466" spans="1:11" ht="14.4" x14ac:dyDescent="0.3">
      <c r="A466" s="86">
        <v>427</v>
      </c>
      <c r="B466" s="139">
        <v>3.5170215226394745</v>
      </c>
      <c r="C466" s="140">
        <v>4</v>
      </c>
      <c r="D466" s="141">
        <v>2.368966668656328</v>
      </c>
      <c r="E466" s="140">
        <v>3</v>
      </c>
      <c r="F466" s="142">
        <v>2</v>
      </c>
      <c r="G466" s="140"/>
      <c r="H466" s="141"/>
      <c r="I466" s="140"/>
      <c r="J466" s="141"/>
      <c r="K466" s="140"/>
    </row>
    <row r="467" spans="1:11" ht="14.4" x14ac:dyDescent="0.3">
      <c r="A467" s="86">
        <v>428</v>
      </c>
      <c r="B467" s="139">
        <v>3.5812194336021617</v>
      </c>
      <c r="C467" s="140">
        <v>3</v>
      </c>
      <c r="D467" s="141">
        <v>2.4013810358961361</v>
      </c>
      <c r="E467" s="140">
        <v>2</v>
      </c>
      <c r="F467" s="142">
        <v>1</v>
      </c>
      <c r="G467" s="140"/>
      <c r="H467" s="141"/>
      <c r="I467" s="140"/>
      <c r="J467" s="141"/>
      <c r="K467" s="140"/>
    </row>
    <row r="468" spans="1:11" ht="14.4" x14ac:dyDescent="0.3">
      <c r="A468" s="86">
        <v>429</v>
      </c>
      <c r="B468" s="139">
        <v>3.2507523000857166</v>
      </c>
      <c r="C468" s="140">
        <v>4</v>
      </c>
      <c r="D468" s="141">
        <v>2.2334555587241884</v>
      </c>
      <c r="E468" s="140">
        <v>3</v>
      </c>
      <c r="F468" s="142">
        <v>3</v>
      </c>
      <c r="G468" s="140"/>
      <c r="H468" s="141"/>
      <c r="I468" s="140"/>
      <c r="J468" s="141"/>
      <c r="K468" s="140"/>
    </row>
    <row r="469" spans="1:11" ht="14.4" x14ac:dyDescent="0.3">
      <c r="A469" s="86">
        <v>430</v>
      </c>
      <c r="B469" s="139">
        <v>5.3685987816395411</v>
      </c>
      <c r="C469" s="140">
        <v>4</v>
      </c>
      <c r="D469" s="141">
        <v>3.2733258141444086</v>
      </c>
      <c r="E469" s="140">
        <v>2</v>
      </c>
      <c r="F469" s="142">
        <v>1</v>
      </c>
      <c r="G469" s="140"/>
      <c r="H469" s="141"/>
      <c r="I469" s="140"/>
      <c r="J469" s="141"/>
      <c r="K469" s="140"/>
    </row>
    <row r="470" spans="1:11" ht="14.4" x14ac:dyDescent="0.3">
      <c r="A470" s="86">
        <v>431</v>
      </c>
      <c r="B470" s="139">
        <v>2.2648524708812565</v>
      </c>
      <c r="C470" s="140">
        <v>3</v>
      </c>
      <c r="D470" s="141">
        <v>1.7128496020018373</v>
      </c>
      <c r="E470" s="140">
        <v>2</v>
      </c>
      <c r="F470" s="142">
        <v>3</v>
      </c>
      <c r="G470" s="140"/>
      <c r="H470" s="141"/>
      <c r="I470" s="140"/>
      <c r="J470" s="141"/>
      <c r="K470" s="140"/>
    </row>
    <row r="471" spans="1:11" ht="14.4" x14ac:dyDescent="0.3">
      <c r="A471" s="86">
        <v>432</v>
      </c>
      <c r="B471" s="139">
        <v>1.4870439039137564</v>
      </c>
      <c r="C471" s="140">
        <v>5</v>
      </c>
      <c r="D471" s="141">
        <v>1.2699866942331011</v>
      </c>
      <c r="E471" s="140">
        <v>5</v>
      </c>
      <c r="F471" s="142">
        <v>7</v>
      </c>
      <c r="G471" s="140"/>
      <c r="H471" s="141"/>
      <c r="I471" s="140"/>
      <c r="J471" s="141"/>
      <c r="K471" s="140"/>
    </row>
    <row r="472" spans="1:11" ht="14.4" x14ac:dyDescent="0.3">
      <c r="A472" s="86">
        <v>433</v>
      </c>
      <c r="B472" s="139">
        <v>2.1071791667994169</v>
      </c>
      <c r="C472" s="140">
        <v>2</v>
      </c>
      <c r="D472" s="141">
        <v>1.6259946445140132</v>
      </c>
      <c r="E472" s="140">
        <v>1</v>
      </c>
      <c r="F472" s="142">
        <v>2</v>
      </c>
      <c r="G472" s="140"/>
      <c r="H472" s="141"/>
      <c r="I472" s="140"/>
      <c r="J472" s="141"/>
      <c r="K472" s="140"/>
    </row>
    <row r="473" spans="1:11" ht="14.4" x14ac:dyDescent="0.3">
      <c r="A473" s="86">
        <v>434</v>
      </c>
      <c r="B473" s="139">
        <v>1.356449515731508</v>
      </c>
      <c r="C473" s="140">
        <v>0</v>
      </c>
      <c r="D473" s="141">
        <v>1.1912113056193732</v>
      </c>
      <c r="E473" s="140">
        <v>0</v>
      </c>
      <c r="F473" s="142">
        <v>1</v>
      </c>
      <c r="G473" s="140"/>
      <c r="H473" s="141"/>
      <c r="I473" s="140"/>
      <c r="J473" s="141"/>
      <c r="K473" s="140"/>
    </row>
    <row r="474" spans="1:11" ht="14.4" x14ac:dyDescent="0.3">
      <c r="A474" s="86">
        <v>435</v>
      </c>
      <c r="B474" s="139">
        <v>3.7477029190323967</v>
      </c>
      <c r="C474" s="140">
        <v>1</v>
      </c>
      <c r="D474" s="141">
        <v>2.4850079231571662</v>
      </c>
      <c r="E474" s="140">
        <v>0</v>
      </c>
      <c r="F474" s="142">
        <v>0</v>
      </c>
      <c r="G474" s="140"/>
      <c r="H474" s="141"/>
      <c r="I474" s="140"/>
      <c r="J474" s="141"/>
      <c r="K474" s="140"/>
    </row>
    <row r="475" spans="1:11" ht="14.4" x14ac:dyDescent="0.3">
      <c r="A475" s="86">
        <v>436</v>
      </c>
      <c r="B475" s="139">
        <v>2.2597689992560164</v>
      </c>
      <c r="C475" s="140">
        <v>1</v>
      </c>
      <c r="D475" s="141">
        <v>1.71006820478855</v>
      </c>
      <c r="E475" s="140">
        <v>1</v>
      </c>
      <c r="F475" s="142">
        <v>1</v>
      </c>
      <c r="G475" s="140"/>
      <c r="H475" s="141"/>
      <c r="I475" s="140"/>
      <c r="J475" s="141"/>
      <c r="K475" s="140"/>
    </row>
    <row r="476" spans="1:11" ht="14.4" x14ac:dyDescent="0.3">
      <c r="A476" s="86">
        <v>437</v>
      </c>
      <c r="B476" s="139">
        <v>4.9793008519794419</v>
      </c>
      <c r="C476" s="140">
        <v>2</v>
      </c>
      <c r="D476" s="141">
        <v>3.087596871546463</v>
      </c>
      <c r="E476" s="140">
        <v>1</v>
      </c>
      <c r="F476" s="142">
        <v>0</v>
      </c>
      <c r="G476" s="140"/>
      <c r="H476" s="141"/>
      <c r="I476" s="140"/>
      <c r="J476" s="141"/>
      <c r="K476" s="140"/>
    </row>
    <row r="477" spans="1:11" ht="14.4" x14ac:dyDescent="0.3">
      <c r="A477" s="86">
        <v>438</v>
      </c>
      <c r="B477" s="139">
        <v>5.0740899362050671</v>
      </c>
      <c r="C477" s="140">
        <v>3</v>
      </c>
      <c r="D477" s="141">
        <v>3.1329992772772326</v>
      </c>
      <c r="E477" s="140">
        <v>2</v>
      </c>
      <c r="F477" s="142">
        <v>1</v>
      </c>
      <c r="G477" s="140"/>
      <c r="H477" s="141"/>
      <c r="I477" s="140"/>
      <c r="J477" s="141"/>
      <c r="K477" s="140"/>
    </row>
    <row r="478" spans="1:11" ht="14.4" x14ac:dyDescent="0.3">
      <c r="A478" s="86">
        <v>439</v>
      </c>
      <c r="B478" s="139">
        <v>2.8758429507319558</v>
      </c>
      <c r="C478" s="140">
        <v>5</v>
      </c>
      <c r="D478" s="141">
        <v>2.0393856429706876</v>
      </c>
      <c r="E478" s="140">
        <v>3</v>
      </c>
      <c r="F478" s="142">
        <v>4</v>
      </c>
      <c r="G478" s="140"/>
      <c r="H478" s="141"/>
      <c r="I478" s="140"/>
      <c r="J478" s="141"/>
      <c r="K478" s="140"/>
    </row>
    <row r="479" spans="1:11" ht="14.4" x14ac:dyDescent="0.3">
      <c r="A479" s="86">
        <v>440</v>
      </c>
      <c r="B479" s="139">
        <v>3.922300692333835</v>
      </c>
      <c r="C479" s="140">
        <v>2</v>
      </c>
      <c r="D479" s="141">
        <v>2.5720771567050909</v>
      </c>
      <c r="E479" s="140">
        <v>1</v>
      </c>
      <c r="F479" s="142">
        <v>1</v>
      </c>
      <c r="G479" s="140"/>
      <c r="H479" s="141"/>
      <c r="I479" s="140"/>
      <c r="J479" s="141"/>
      <c r="K479" s="140"/>
    </row>
    <row r="480" spans="1:11" ht="14.4" x14ac:dyDescent="0.3">
      <c r="A480" s="86">
        <v>441</v>
      </c>
      <c r="B480" s="139">
        <v>3.644039744762583</v>
      </c>
      <c r="C480" s="140">
        <v>1</v>
      </c>
      <c r="D480" s="141">
        <v>2.4330085610352681</v>
      </c>
      <c r="E480" s="140">
        <v>0</v>
      </c>
      <c r="F480" s="142">
        <v>0</v>
      </c>
      <c r="G480" s="140"/>
      <c r="H480" s="141"/>
      <c r="I480" s="140"/>
      <c r="J480" s="141"/>
      <c r="K480" s="140"/>
    </row>
    <row r="481" spans="1:11" ht="14.4" x14ac:dyDescent="0.3">
      <c r="A481" s="86">
        <v>442</v>
      </c>
      <c r="B481" s="139">
        <v>1.2934652151854629</v>
      </c>
      <c r="C481" s="140">
        <v>1</v>
      </c>
      <c r="D481" s="141">
        <v>1.1526066514860482</v>
      </c>
      <c r="E481" s="140">
        <v>1</v>
      </c>
      <c r="F481" s="142">
        <v>1</v>
      </c>
      <c r="G481" s="140"/>
      <c r="H481" s="141"/>
      <c r="I481" s="140"/>
      <c r="J481" s="141"/>
      <c r="K481" s="140"/>
    </row>
    <row r="482" spans="1:11" ht="14.4" x14ac:dyDescent="0.3">
      <c r="A482" s="86">
        <v>443</v>
      </c>
      <c r="B482" s="139">
        <v>4.5346867381554121</v>
      </c>
      <c r="C482" s="140">
        <v>1</v>
      </c>
      <c r="D482" s="141">
        <v>2.872944694751284</v>
      </c>
      <c r="E482" s="140">
        <v>0</v>
      </c>
      <c r="F482" s="142">
        <v>0</v>
      </c>
      <c r="G482" s="140"/>
      <c r="H482" s="141"/>
      <c r="I482" s="140"/>
      <c r="J482" s="141"/>
      <c r="K482" s="140"/>
    </row>
    <row r="483" spans="1:11" ht="14.4" x14ac:dyDescent="0.3">
      <c r="A483" s="86">
        <v>444</v>
      </c>
      <c r="B483" s="139">
        <v>1.3668379201548495</v>
      </c>
      <c r="C483" s="140">
        <v>4</v>
      </c>
      <c r="D483" s="141">
        <v>1.1975386473720995</v>
      </c>
      <c r="E483" s="140">
        <v>3</v>
      </c>
      <c r="F483" s="142">
        <v>5</v>
      </c>
      <c r="G483" s="140"/>
      <c r="H483" s="141"/>
      <c r="I483" s="140"/>
      <c r="J483" s="141"/>
      <c r="K483" s="140"/>
    </row>
    <row r="484" spans="1:11" ht="14.4" x14ac:dyDescent="0.3">
      <c r="A484" s="86">
        <v>445</v>
      </c>
      <c r="B484" s="139">
        <v>2.3757070003176257</v>
      </c>
      <c r="C484" s="140">
        <v>3</v>
      </c>
      <c r="D484" s="141">
        <v>1.7732094556040254</v>
      </c>
      <c r="E484" s="140">
        <v>3</v>
      </c>
      <c r="F484" s="142">
        <v>3</v>
      </c>
      <c r="G484" s="140"/>
      <c r="H484" s="141"/>
      <c r="I484" s="140"/>
      <c r="J484" s="141"/>
      <c r="K484" s="140"/>
    </row>
    <row r="485" spans="1:11" ht="14.4" x14ac:dyDescent="0.3">
      <c r="A485" s="86">
        <v>446</v>
      </c>
      <c r="B485" s="139">
        <v>4.8413927110481847</v>
      </c>
      <c r="C485" s="140">
        <v>2</v>
      </c>
      <c r="D485" s="141">
        <v>3.0213227227156461</v>
      </c>
      <c r="E485" s="140">
        <v>1</v>
      </c>
      <c r="F485" s="142">
        <v>0</v>
      </c>
      <c r="G485" s="140"/>
      <c r="H485" s="141"/>
      <c r="I485" s="140"/>
      <c r="J485" s="141"/>
      <c r="K485" s="140"/>
    </row>
    <row r="486" spans="1:11" ht="14.4" x14ac:dyDescent="0.3">
      <c r="A486" s="86">
        <v>447</v>
      </c>
      <c r="B486" s="139">
        <v>2.5537326554953816</v>
      </c>
      <c r="C486" s="140">
        <v>2</v>
      </c>
      <c r="D486" s="141">
        <v>1.8690411832427078</v>
      </c>
      <c r="E486" s="140">
        <v>2</v>
      </c>
      <c r="F486" s="142">
        <v>2</v>
      </c>
      <c r="G486" s="140"/>
      <c r="H486" s="141"/>
      <c r="I486" s="140"/>
      <c r="J486" s="141"/>
      <c r="K486" s="140"/>
    </row>
    <row r="487" spans="1:11" ht="14.4" x14ac:dyDescent="0.3">
      <c r="A487" s="86">
        <v>448</v>
      </c>
      <c r="B487" s="139">
        <v>1.348370081886717</v>
      </c>
      <c r="C487" s="140">
        <v>0</v>
      </c>
      <c r="D487" s="141">
        <v>1.1862826430310107</v>
      </c>
      <c r="E487" s="140">
        <v>0</v>
      </c>
      <c r="F487" s="142">
        <v>1</v>
      </c>
      <c r="G487" s="140"/>
      <c r="H487" s="141"/>
      <c r="I487" s="140"/>
      <c r="J487" s="141"/>
      <c r="K487" s="140"/>
    </row>
    <row r="488" spans="1:11" ht="14.4" x14ac:dyDescent="0.3">
      <c r="A488" s="86">
        <v>449</v>
      </c>
      <c r="B488" s="139">
        <v>1.6573939196727299</v>
      </c>
      <c r="C488" s="140">
        <v>1</v>
      </c>
      <c r="D488" s="141">
        <v>1.3704761538661898</v>
      </c>
      <c r="E488" s="140">
        <v>1</v>
      </c>
      <c r="F488" s="142">
        <v>2</v>
      </c>
      <c r="G488" s="140"/>
      <c r="H488" s="141"/>
      <c r="I488" s="140"/>
      <c r="J488" s="141"/>
      <c r="K488" s="140"/>
    </row>
    <row r="489" spans="1:11" ht="14.4" x14ac:dyDescent="0.3">
      <c r="A489" s="86">
        <v>450</v>
      </c>
      <c r="B489" s="139">
        <v>4.2519263198028225</v>
      </c>
      <c r="C489" s="140">
        <v>2</v>
      </c>
      <c r="D489" s="141">
        <v>2.7348418562554633</v>
      </c>
      <c r="E489" s="140">
        <v>1</v>
      </c>
      <c r="F489" s="142">
        <v>0</v>
      </c>
      <c r="G489" s="140"/>
      <c r="H489" s="141"/>
      <c r="I489" s="140"/>
      <c r="J489" s="141"/>
      <c r="K489" s="140"/>
    </row>
    <row r="490" spans="1:11" ht="14.4" x14ac:dyDescent="0.3">
      <c r="A490" s="86">
        <v>451</v>
      </c>
      <c r="B490" s="139">
        <v>3.4791458580926253</v>
      </c>
      <c r="C490" s="140">
        <v>0</v>
      </c>
      <c r="D490" s="141">
        <v>2.3497974349740387</v>
      </c>
      <c r="E490" s="140">
        <v>0</v>
      </c>
      <c r="F490" s="142">
        <v>0</v>
      </c>
      <c r="G490" s="140"/>
      <c r="H490" s="141"/>
      <c r="I490" s="140"/>
      <c r="J490" s="141"/>
      <c r="K490" s="140"/>
    </row>
    <row r="491" spans="1:11" ht="14.4" x14ac:dyDescent="0.3">
      <c r="A491" s="86">
        <v>452</v>
      </c>
      <c r="B491" s="139">
        <v>5.1849824626678753</v>
      </c>
      <c r="C491" s="140">
        <v>2</v>
      </c>
      <c r="D491" s="141">
        <v>3.1859652940613792</v>
      </c>
      <c r="E491" s="140">
        <v>1</v>
      </c>
      <c r="F491" s="142">
        <v>0</v>
      </c>
      <c r="G491" s="140"/>
      <c r="H491" s="141"/>
      <c r="I491" s="140"/>
      <c r="J491" s="141"/>
      <c r="K491" s="140"/>
    </row>
    <row r="492" spans="1:11" ht="14.4" x14ac:dyDescent="0.3">
      <c r="A492" s="86">
        <v>453</v>
      </c>
      <c r="B492" s="139">
        <v>4.3512925074467432</v>
      </c>
      <c r="C492" s="140">
        <v>4</v>
      </c>
      <c r="D492" s="141">
        <v>2.7835248042139651</v>
      </c>
      <c r="E492" s="140">
        <v>2</v>
      </c>
      <c r="F492" s="142">
        <v>2</v>
      </c>
      <c r="G492" s="140"/>
      <c r="H492" s="141"/>
      <c r="I492" s="140"/>
      <c r="J492" s="141"/>
      <c r="K492" s="140"/>
    </row>
    <row r="493" spans="1:11" ht="14.4" x14ac:dyDescent="0.3">
      <c r="A493" s="86">
        <v>454</v>
      </c>
      <c r="B493" s="139">
        <v>3.6946216316466685</v>
      </c>
      <c r="C493" s="140">
        <v>0</v>
      </c>
      <c r="D493" s="141">
        <v>2.4584105900317148</v>
      </c>
      <c r="E493" s="140">
        <v>0</v>
      </c>
      <c r="F493" s="142">
        <v>0</v>
      </c>
      <c r="G493" s="140"/>
      <c r="H493" s="141"/>
      <c r="I493" s="140"/>
      <c r="J493" s="141"/>
      <c r="K493" s="140"/>
    </row>
    <row r="494" spans="1:11" ht="14.4" x14ac:dyDescent="0.3">
      <c r="A494" s="86">
        <v>455</v>
      </c>
      <c r="B494" s="139">
        <v>4.0669519311525084</v>
      </c>
      <c r="C494" s="140">
        <v>2</v>
      </c>
      <c r="D494" s="141">
        <v>2.6437530416360127</v>
      </c>
      <c r="E494" s="140">
        <v>1</v>
      </c>
      <c r="F494" s="142">
        <v>1</v>
      </c>
      <c r="G494" s="140"/>
      <c r="H494" s="141"/>
      <c r="I494" s="140"/>
      <c r="J494" s="141"/>
      <c r="K494" s="140"/>
    </row>
    <row r="495" spans="1:11" ht="14.4" x14ac:dyDescent="0.3">
      <c r="A495" s="86">
        <v>456</v>
      </c>
      <c r="B495" s="139">
        <v>5.5201677776749207</v>
      </c>
      <c r="C495" s="140">
        <v>4</v>
      </c>
      <c r="D495" s="141">
        <v>3.3451328574181236</v>
      </c>
      <c r="E495" s="140">
        <v>2</v>
      </c>
      <c r="F495" s="142">
        <v>1</v>
      </c>
      <c r="G495" s="140"/>
      <c r="H495" s="141"/>
      <c r="I495" s="140"/>
      <c r="J495" s="141"/>
      <c r="K495" s="140"/>
    </row>
    <row r="496" spans="1:11" ht="14.4" x14ac:dyDescent="0.3">
      <c r="A496" s="86">
        <v>457</v>
      </c>
      <c r="B496" s="139">
        <v>1.1605283353341413</v>
      </c>
      <c r="C496" s="140">
        <v>2</v>
      </c>
      <c r="D496" s="141">
        <v>1.0696439252553425</v>
      </c>
      <c r="E496" s="140">
        <v>2</v>
      </c>
      <c r="F496" s="142">
        <v>3</v>
      </c>
      <c r="G496" s="140"/>
      <c r="H496" s="141"/>
      <c r="I496" s="140"/>
      <c r="J496" s="141"/>
      <c r="K496" s="140"/>
    </row>
    <row r="497" spans="1:11" ht="14.4" x14ac:dyDescent="0.3">
      <c r="A497" s="86">
        <v>458</v>
      </c>
      <c r="B497" s="139">
        <v>0.72830264381693577</v>
      </c>
      <c r="C497" s="140">
        <v>1</v>
      </c>
      <c r="D497" s="141">
        <v>0.78117878153759834</v>
      </c>
      <c r="E497" s="140">
        <v>1</v>
      </c>
      <c r="F497" s="142">
        <v>3</v>
      </c>
      <c r="G497" s="140"/>
      <c r="H497" s="141"/>
      <c r="I497" s="140"/>
      <c r="J497" s="141"/>
      <c r="K497" s="140"/>
    </row>
    <row r="498" spans="1:11" ht="14.4" x14ac:dyDescent="0.3">
      <c r="A498" s="86">
        <v>459</v>
      </c>
      <c r="B498" s="139">
        <v>4.0255919202407053</v>
      </c>
      <c r="C498" s="140">
        <v>3</v>
      </c>
      <c r="D498" s="141">
        <v>2.6232997552822126</v>
      </c>
      <c r="E498" s="140">
        <v>2</v>
      </c>
      <c r="F498" s="142">
        <v>1</v>
      </c>
      <c r="G498" s="140"/>
      <c r="H498" s="141"/>
      <c r="I498" s="140"/>
      <c r="J498" s="141"/>
      <c r="K498" s="140"/>
    </row>
    <row r="499" spans="1:11" ht="14.4" x14ac:dyDescent="0.3">
      <c r="A499" s="86">
        <v>460</v>
      </c>
      <c r="B499" s="139">
        <v>5.0155290192869799</v>
      </c>
      <c r="C499" s="140">
        <v>4</v>
      </c>
      <c r="D499" s="141">
        <v>3.1049637372354235</v>
      </c>
      <c r="E499" s="140">
        <v>2</v>
      </c>
      <c r="F499" s="142">
        <v>1</v>
      </c>
      <c r="G499" s="140"/>
      <c r="H499" s="141"/>
      <c r="I499" s="140"/>
      <c r="J499" s="141"/>
      <c r="K499" s="140"/>
    </row>
    <row r="500" spans="1:11" ht="14.4" x14ac:dyDescent="0.3">
      <c r="A500" s="86">
        <v>461</v>
      </c>
      <c r="B500" s="139">
        <v>5.4176232127730461</v>
      </c>
      <c r="C500" s="140">
        <v>7</v>
      </c>
      <c r="D500" s="141">
        <v>3.2965811250233159</v>
      </c>
      <c r="E500" s="140">
        <v>4</v>
      </c>
      <c r="F500" s="142">
        <v>3</v>
      </c>
      <c r="G500" s="140"/>
      <c r="H500" s="141"/>
      <c r="I500" s="140"/>
      <c r="J500" s="141"/>
      <c r="K500" s="140"/>
    </row>
    <row r="501" spans="1:11" ht="14.4" x14ac:dyDescent="0.3">
      <c r="A501" s="86">
        <v>462</v>
      </c>
      <c r="B501" s="139">
        <v>1.8747674620709915</v>
      </c>
      <c r="C501" s="140">
        <v>0</v>
      </c>
      <c r="D501" s="141">
        <v>1.4955471347571194</v>
      </c>
      <c r="E501" s="140">
        <v>0</v>
      </c>
      <c r="F501" s="142">
        <v>0</v>
      </c>
      <c r="G501" s="140"/>
      <c r="H501" s="141"/>
      <c r="I501" s="140"/>
      <c r="J501" s="141"/>
      <c r="K501" s="140"/>
    </row>
    <row r="502" spans="1:11" ht="14.4" x14ac:dyDescent="0.3">
      <c r="A502" s="86">
        <v>463</v>
      </c>
      <c r="B502" s="139">
        <v>6.7696178045432811</v>
      </c>
      <c r="C502" s="140">
        <v>8</v>
      </c>
      <c r="D502" s="141">
        <v>3.9279562891497228</v>
      </c>
      <c r="E502" s="140">
        <v>5</v>
      </c>
      <c r="F502" s="142">
        <v>3</v>
      </c>
      <c r="G502" s="140"/>
      <c r="H502" s="141"/>
      <c r="I502" s="140"/>
      <c r="J502" s="141"/>
      <c r="K502" s="140"/>
    </row>
    <row r="503" spans="1:11" ht="14.4" x14ac:dyDescent="0.3">
      <c r="A503" s="86">
        <v>464</v>
      </c>
      <c r="B503" s="139">
        <v>1.9265577576396395</v>
      </c>
      <c r="C503" s="140">
        <v>1</v>
      </c>
      <c r="D503" s="141">
        <v>1.5248877995694023</v>
      </c>
      <c r="E503" s="140">
        <v>1</v>
      </c>
      <c r="F503" s="142">
        <v>1</v>
      </c>
      <c r="G503" s="140"/>
      <c r="H503" s="141"/>
      <c r="I503" s="140"/>
      <c r="J503" s="141"/>
      <c r="K503" s="140"/>
    </row>
    <row r="504" spans="1:11" ht="14.4" x14ac:dyDescent="0.3">
      <c r="A504" s="86">
        <v>465</v>
      </c>
      <c r="B504" s="139">
        <v>1.2101057023337032</v>
      </c>
      <c r="C504" s="140">
        <v>3</v>
      </c>
      <c r="D504" s="141">
        <v>1.1008333514394397</v>
      </c>
      <c r="E504" s="140">
        <v>3</v>
      </c>
      <c r="F504" s="142">
        <v>5</v>
      </c>
      <c r="G504" s="140"/>
      <c r="H504" s="141"/>
      <c r="I504" s="140"/>
      <c r="J504" s="141"/>
      <c r="K504" s="140"/>
    </row>
    <row r="505" spans="1:11" ht="14.4" x14ac:dyDescent="0.3">
      <c r="A505" s="86">
        <v>466</v>
      </c>
      <c r="B505" s="139">
        <v>5.6303734890469386</v>
      </c>
      <c r="C505" s="140">
        <v>4</v>
      </c>
      <c r="D505" s="141">
        <v>3.3971773943236898</v>
      </c>
      <c r="E505" s="140">
        <v>2</v>
      </c>
      <c r="F505" s="142">
        <v>1</v>
      </c>
      <c r="G505" s="140"/>
      <c r="H505" s="141"/>
      <c r="I505" s="140"/>
      <c r="J505" s="141"/>
      <c r="K505" s="140"/>
    </row>
    <row r="506" spans="1:11" ht="14.4" x14ac:dyDescent="0.3">
      <c r="A506" s="86">
        <v>467</v>
      </c>
      <c r="B506" s="139">
        <v>5.5561362252016284</v>
      </c>
      <c r="C506" s="140">
        <v>4</v>
      </c>
      <c r="D506" s="141">
        <v>3.3621340348879833</v>
      </c>
      <c r="E506" s="140">
        <v>2</v>
      </c>
      <c r="F506" s="142">
        <v>1</v>
      </c>
      <c r="G506" s="140"/>
      <c r="H506" s="141"/>
      <c r="I506" s="140"/>
      <c r="J506" s="141"/>
      <c r="K506" s="140"/>
    </row>
    <row r="507" spans="1:11" ht="14.4" x14ac:dyDescent="0.3">
      <c r="A507" s="86">
        <v>468</v>
      </c>
      <c r="B507" s="139">
        <v>3.1600598424262727</v>
      </c>
      <c r="C507" s="140">
        <v>4</v>
      </c>
      <c r="D507" s="141">
        <v>2.1868802319954961</v>
      </c>
      <c r="E507" s="140">
        <v>3</v>
      </c>
      <c r="F507" s="142">
        <v>3</v>
      </c>
      <c r="G507" s="140"/>
      <c r="H507" s="141"/>
      <c r="I507" s="140"/>
      <c r="J507" s="141"/>
      <c r="K507" s="140"/>
    </row>
    <row r="508" spans="1:11" ht="14.4" x14ac:dyDescent="0.3">
      <c r="A508" s="86">
        <v>469</v>
      </c>
      <c r="B508" s="139">
        <v>1.4387718697158205</v>
      </c>
      <c r="C508" s="140">
        <v>0</v>
      </c>
      <c r="D508" s="141">
        <v>1.2410577917980028</v>
      </c>
      <c r="E508" s="140">
        <v>0</v>
      </c>
      <c r="F508" s="142">
        <v>1</v>
      </c>
      <c r="G508" s="140"/>
      <c r="H508" s="141"/>
      <c r="I508" s="140"/>
      <c r="J508" s="141"/>
      <c r="K508" s="140"/>
    </row>
    <row r="509" spans="1:11" ht="14.4" x14ac:dyDescent="0.3">
      <c r="A509" s="86">
        <v>470</v>
      </c>
      <c r="B509" s="139">
        <v>3.1764285183600864</v>
      </c>
      <c r="C509" s="140">
        <v>3</v>
      </c>
      <c r="D509" s="141">
        <v>2.1953030475262514</v>
      </c>
      <c r="E509" s="140">
        <v>2</v>
      </c>
      <c r="F509" s="142">
        <v>2</v>
      </c>
      <c r="G509" s="140"/>
      <c r="H509" s="141"/>
      <c r="I509" s="140"/>
      <c r="J509" s="141"/>
      <c r="K509" s="140"/>
    </row>
    <row r="510" spans="1:11" ht="14.4" x14ac:dyDescent="0.3">
      <c r="A510" s="86">
        <v>471</v>
      </c>
      <c r="B510" s="139">
        <v>2.3295944367005537</v>
      </c>
      <c r="C510" s="140">
        <v>5</v>
      </c>
      <c r="D510" s="141">
        <v>1.7481685020801454</v>
      </c>
      <c r="E510" s="140">
        <v>4</v>
      </c>
      <c r="F510" s="142">
        <v>5</v>
      </c>
      <c r="G510" s="140"/>
      <c r="H510" s="141"/>
      <c r="I510" s="140"/>
      <c r="J510" s="141"/>
      <c r="K510" s="140"/>
    </row>
    <row r="511" spans="1:11" ht="14.4" x14ac:dyDescent="0.3">
      <c r="A511" s="86">
        <v>472</v>
      </c>
      <c r="B511" s="139">
        <v>1.6843123265629218</v>
      </c>
      <c r="C511" s="140">
        <v>0</v>
      </c>
      <c r="D511" s="141">
        <v>1.3861448311926283</v>
      </c>
      <c r="E511" s="140">
        <v>0</v>
      </c>
      <c r="F511" s="142">
        <v>0</v>
      </c>
      <c r="G511" s="140"/>
      <c r="H511" s="141"/>
      <c r="I511" s="140"/>
      <c r="J511" s="141"/>
      <c r="K511" s="140"/>
    </row>
    <row r="512" spans="1:11" ht="14.4" x14ac:dyDescent="0.3">
      <c r="A512" s="86">
        <v>473</v>
      </c>
      <c r="B512" s="139">
        <v>2.234782617588031</v>
      </c>
      <c r="C512" s="140">
        <v>2</v>
      </c>
      <c r="D512" s="141">
        <v>1.6963793042412241</v>
      </c>
      <c r="E512" s="140">
        <v>1</v>
      </c>
      <c r="F512" s="142">
        <v>2</v>
      </c>
      <c r="G512" s="140"/>
      <c r="H512" s="141"/>
      <c r="I512" s="140"/>
      <c r="J512" s="141"/>
      <c r="K512" s="140"/>
    </row>
    <row r="513" spans="1:11" ht="14.4" x14ac:dyDescent="0.3">
      <c r="A513" s="86">
        <v>474</v>
      </c>
      <c r="B513" s="139">
        <v>3.3292869093771338</v>
      </c>
      <c r="C513" s="140">
        <v>1</v>
      </c>
      <c r="D513" s="141">
        <v>2.2736098134623055</v>
      </c>
      <c r="E513" s="140">
        <v>1</v>
      </c>
      <c r="F513" s="142">
        <v>0</v>
      </c>
      <c r="G513" s="140"/>
      <c r="H513" s="141"/>
      <c r="I513" s="140"/>
      <c r="J513" s="141"/>
      <c r="K513" s="140"/>
    </row>
    <row r="514" spans="1:11" ht="14.4" x14ac:dyDescent="0.3">
      <c r="A514" s="86">
        <v>475</v>
      </c>
      <c r="B514" s="139">
        <v>1.4680538994807149</v>
      </c>
      <c r="C514" s="140">
        <v>2</v>
      </c>
      <c r="D514" s="141">
        <v>1.2586316199759369</v>
      </c>
      <c r="E514" s="140">
        <v>1</v>
      </c>
      <c r="F514" s="142">
        <v>2</v>
      </c>
      <c r="G514" s="140"/>
      <c r="H514" s="141"/>
      <c r="I514" s="140"/>
      <c r="J514" s="141"/>
      <c r="K514" s="140"/>
    </row>
    <row r="515" spans="1:11" ht="14.4" x14ac:dyDescent="0.3">
      <c r="A515" s="86">
        <v>476</v>
      </c>
      <c r="B515" s="139">
        <v>1.2592324808420874</v>
      </c>
      <c r="C515" s="140">
        <v>1</v>
      </c>
      <c r="D515" s="141">
        <v>1.1314426378712432</v>
      </c>
      <c r="E515" s="140">
        <v>1</v>
      </c>
      <c r="F515" s="142">
        <v>1</v>
      </c>
      <c r="G515" s="140"/>
      <c r="H515" s="141"/>
      <c r="I515" s="140"/>
      <c r="J515" s="141"/>
      <c r="K515" s="140"/>
    </row>
    <row r="516" spans="1:11" ht="14.4" x14ac:dyDescent="0.3">
      <c r="A516" s="86">
        <v>477</v>
      </c>
      <c r="B516" s="139">
        <v>2.183890831767501</v>
      </c>
      <c r="C516" s="140">
        <v>3</v>
      </c>
      <c r="D516" s="141">
        <v>1.668405210205298</v>
      </c>
      <c r="E516" s="140">
        <v>2</v>
      </c>
      <c r="F516" s="142">
        <v>3</v>
      </c>
      <c r="G516" s="140"/>
      <c r="H516" s="141"/>
      <c r="I516" s="140"/>
      <c r="J516" s="141"/>
      <c r="K516" s="140"/>
    </row>
    <row r="517" spans="1:11" ht="14.4" x14ac:dyDescent="0.3">
      <c r="A517" s="86">
        <v>478</v>
      </c>
      <c r="B517" s="139">
        <v>4.8160609178838074</v>
      </c>
      <c r="C517" s="140">
        <v>1</v>
      </c>
      <c r="D517" s="141">
        <v>3.009120148365735</v>
      </c>
      <c r="E517" s="140">
        <v>0</v>
      </c>
      <c r="F517" s="142">
        <v>0</v>
      </c>
      <c r="G517" s="140"/>
      <c r="H517" s="141"/>
      <c r="I517" s="140"/>
      <c r="J517" s="141"/>
      <c r="K517" s="140"/>
    </row>
    <row r="518" spans="1:11" ht="14.4" x14ac:dyDescent="0.3">
      <c r="A518" s="86">
        <v>479</v>
      </c>
      <c r="B518" s="139">
        <v>2.2695882392810676</v>
      </c>
      <c r="C518" s="140">
        <v>3</v>
      </c>
      <c r="D518" s="141">
        <v>1.7154396669633141</v>
      </c>
      <c r="E518" s="140">
        <v>2</v>
      </c>
      <c r="F518" s="142">
        <v>2</v>
      </c>
      <c r="G518" s="140"/>
      <c r="H518" s="141"/>
      <c r="I518" s="140"/>
      <c r="J518" s="141"/>
      <c r="K518" s="140"/>
    </row>
    <row r="519" spans="1:11" ht="14.4" x14ac:dyDescent="0.3">
      <c r="A519" s="86">
        <v>480</v>
      </c>
      <c r="B519" s="139">
        <v>6.3663314651622684</v>
      </c>
      <c r="C519" s="140">
        <v>4</v>
      </c>
      <c r="D519" s="141">
        <v>3.741460120627</v>
      </c>
      <c r="E519" s="140">
        <v>2</v>
      </c>
      <c r="F519" s="142">
        <v>1</v>
      </c>
      <c r="G519" s="140"/>
      <c r="H519" s="141"/>
      <c r="I519" s="140"/>
      <c r="J519" s="141"/>
      <c r="K519" s="140"/>
    </row>
    <row r="520" spans="1:11" ht="14.4" x14ac:dyDescent="0.3">
      <c r="A520" s="86">
        <v>481</v>
      </c>
      <c r="B520" s="139">
        <v>1.9879206874204149</v>
      </c>
      <c r="C520" s="140">
        <v>4</v>
      </c>
      <c r="D520" s="141">
        <v>1.5594435483542748</v>
      </c>
      <c r="E520" s="140">
        <v>3</v>
      </c>
      <c r="F520" s="142">
        <v>4</v>
      </c>
      <c r="G520" s="140"/>
      <c r="H520" s="141"/>
      <c r="I520" s="140"/>
      <c r="J520" s="141"/>
      <c r="K520" s="140"/>
    </row>
    <row r="521" spans="1:11" ht="14.4" x14ac:dyDescent="0.3">
      <c r="A521" s="86">
        <v>482</v>
      </c>
      <c r="B521" s="139">
        <v>7.4128190527294446</v>
      </c>
      <c r="C521" s="140">
        <v>5</v>
      </c>
      <c r="D521" s="141">
        <v>4.2226676294759065</v>
      </c>
      <c r="E521" s="140">
        <v>2</v>
      </c>
      <c r="F521" s="142">
        <v>1</v>
      </c>
      <c r="G521" s="140"/>
      <c r="H521" s="141"/>
      <c r="I521" s="140"/>
      <c r="J521" s="141"/>
      <c r="K521" s="140"/>
    </row>
    <row r="522" spans="1:11" ht="14.4" x14ac:dyDescent="0.3">
      <c r="A522" s="86">
        <v>483</v>
      </c>
      <c r="B522" s="139">
        <v>2.9962585940480406</v>
      </c>
      <c r="C522" s="140">
        <v>7</v>
      </c>
      <c r="D522" s="141">
        <v>2.1021719148878755</v>
      </c>
      <c r="E522" s="140">
        <v>6</v>
      </c>
      <c r="F522" s="142">
        <v>6</v>
      </c>
      <c r="G522" s="140"/>
      <c r="H522" s="141"/>
      <c r="I522" s="140"/>
      <c r="J522" s="141"/>
      <c r="K522" s="140"/>
    </row>
    <row r="523" spans="1:11" ht="14.4" x14ac:dyDescent="0.3">
      <c r="A523" s="86">
        <v>484</v>
      </c>
      <c r="B523" s="139">
        <v>2.0812927490541715</v>
      </c>
      <c r="C523" s="140">
        <v>3</v>
      </c>
      <c r="D523" s="141">
        <v>1.6116145255196632</v>
      </c>
      <c r="E523" s="140">
        <v>2</v>
      </c>
      <c r="F523" s="142">
        <v>3</v>
      </c>
      <c r="G523" s="140"/>
      <c r="H523" s="141"/>
      <c r="I523" s="140"/>
      <c r="J523" s="141"/>
      <c r="K523" s="140"/>
    </row>
    <row r="524" spans="1:11" ht="14.4" x14ac:dyDescent="0.3">
      <c r="A524" s="86">
        <v>485</v>
      </c>
      <c r="B524" s="139">
        <v>0.96592867380308944</v>
      </c>
      <c r="C524" s="140">
        <v>1</v>
      </c>
      <c r="D524" s="141">
        <v>0.9439041507147018</v>
      </c>
      <c r="E524" s="140">
        <v>1</v>
      </c>
      <c r="F524" s="142">
        <v>2</v>
      </c>
      <c r="G524" s="140"/>
      <c r="H524" s="141"/>
      <c r="I524" s="140"/>
      <c r="J524" s="141"/>
      <c r="K524" s="140"/>
    </row>
    <row r="525" spans="1:11" ht="14.4" x14ac:dyDescent="0.3">
      <c r="A525" s="86">
        <v>486</v>
      </c>
      <c r="B525" s="139">
        <v>4.3813486610092989</v>
      </c>
      <c r="C525" s="140">
        <v>7</v>
      </c>
      <c r="D525" s="141">
        <v>2.7982174029903675</v>
      </c>
      <c r="E525" s="140">
        <v>5</v>
      </c>
      <c r="F525" s="142">
        <v>4</v>
      </c>
      <c r="G525" s="140"/>
      <c r="H525" s="141"/>
      <c r="I525" s="140"/>
      <c r="J525" s="141"/>
      <c r="K525" s="140"/>
    </row>
    <row r="526" spans="1:11" ht="14.4" x14ac:dyDescent="0.3">
      <c r="A526" s="86">
        <v>487</v>
      </c>
      <c r="B526" s="139">
        <v>1.5689695436881272</v>
      </c>
      <c r="C526" s="140">
        <v>0</v>
      </c>
      <c r="D526" s="141">
        <v>1.3186124483702686</v>
      </c>
      <c r="E526" s="140">
        <v>0</v>
      </c>
      <c r="F526" s="142">
        <v>0</v>
      </c>
      <c r="G526" s="140"/>
      <c r="H526" s="141"/>
      <c r="I526" s="140"/>
      <c r="J526" s="141"/>
      <c r="K526" s="140"/>
    </row>
    <row r="527" spans="1:11" ht="14.4" x14ac:dyDescent="0.3">
      <c r="A527" s="86">
        <v>488</v>
      </c>
      <c r="B527" s="139">
        <v>1.4571640111098509</v>
      </c>
      <c r="C527" s="140">
        <v>0</v>
      </c>
      <c r="D527" s="141">
        <v>1.2521052265539947</v>
      </c>
      <c r="E527" s="140">
        <v>0</v>
      </c>
      <c r="F527" s="142">
        <v>1</v>
      </c>
      <c r="G527" s="140"/>
      <c r="H527" s="141"/>
      <c r="I527" s="140"/>
      <c r="J527" s="141"/>
      <c r="K527" s="140"/>
    </row>
    <row r="528" spans="1:11" ht="14.4" x14ac:dyDescent="0.3">
      <c r="A528" s="86">
        <v>489</v>
      </c>
      <c r="B528" s="139">
        <v>0.41647577564156618</v>
      </c>
      <c r="C528" s="140">
        <v>0</v>
      </c>
      <c r="D528" s="141">
        <v>0.54266343568207009</v>
      </c>
      <c r="E528" s="140">
        <v>0</v>
      </c>
      <c r="F528" s="142">
        <v>1</v>
      </c>
      <c r="G528" s="140"/>
      <c r="H528" s="141"/>
      <c r="I528" s="140"/>
      <c r="J528" s="141"/>
      <c r="K528" s="140"/>
    </row>
    <row r="529" spans="1:11" ht="14.4" x14ac:dyDescent="0.3">
      <c r="A529" s="86">
        <v>490</v>
      </c>
      <c r="B529" s="139">
        <v>2.4200303013422655</v>
      </c>
      <c r="C529" s="140">
        <v>0</v>
      </c>
      <c r="D529" s="141">
        <v>1.7971916342121435</v>
      </c>
      <c r="E529" s="140">
        <v>0</v>
      </c>
      <c r="F529" s="142">
        <v>0</v>
      </c>
      <c r="G529" s="140"/>
      <c r="H529" s="141"/>
      <c r="I529" s="140"/>
      <c r="J529" s="141"/>
      <c r="K529" s="140"/>
    </row>
    <row r="530" spans="1:11" ht="14.4" x14ac:dyDescent="0.3">
      <c r="A530" s="86">
        <v>491</v>
      </c>
      <c r="B530" s="139">
        <v>3.6675668026381132</v>
      </c>
      <c r="C530" s="140">
        <v>7</v>
      </c>
      <c r="D530" s="141">
        <v>2.4448307657804542</v>
      </c>
      <c r="E530" s="140">
        <v>5</v>
      </c>
      <c r="F530" s="142">
        <v>4</v>
      </c>
      <c r="G530" s="140"/>
      <c r="H530" s="141"/>
      <c r="I530" s="140"/>
      <c r="J530" s="141"/>
      <c r="K530" s="140"/>
    </row>
    <row r="531" spans="1:11" ht="14.4" x14ac:dyDescent="0.3">
      <c r="A531" s="86">
        <v>492</v>
      </c>
      <c r="B531" s="139">
        <v>1.56317057683298</v>
      </c>
      <c r="C531" s="140">
        <v>2</v>
      </c>
      <c r="D531" s="141">
        <v>1.3151892633209876</v>
      </c>
      <c r="E531" s="140">
        <v>2</v>
      </c>
      <c r="F531" s="142">
        <v>3</v>
      </c>
      <c r="G531" s="140"/>
      <c r="H531" s="141"/>
      <c r="I531" s="140"/>
      <c r="J531" s="141"/>
      <c r="K531" s="140"/>
    </row>
    <row r="532" spans="1:11" ht="14.4" x14ac:dyDescent="0.3">
      <c r="A532" s="86">
        <v>493</v>
      </c>
      <c r="B532" s="139">
        <v>5.9126512757364669</v>
      </c>
      <c r="C532" s="140">
        <v>6</v>
      </c>
      <c r="D532" s="141">
        <v>3.5298764182006113</v>
      </c>
      <c r="E532" s="140">
        <v>4</v>
      </c>
      <c r="F532" s="142">
        <v>2</v>
      </c>
      <c r="G532" s="140"/>
      <c r="H532" s="141"/>
      <c r="I532" s="140"/>
      <c r="J532" s="141"/>
      <c r="K532" s="140"/>
    </row>
    <row r="533" spans="1:11" ht="14.4" x14ac:dyDescent="0.3">
      <c r="A533" s="86">
        <v>494</v>
      </c>
      <c r="B533" s="139">
        <v>4.2280037276758078</v>
      </c>
      <c r="C533" s="140">
        <v>4</v>
      </c>
      <c r="D533" s="141">
        <v>2.723095883837463</v>
      </c>
      <c r="E533" s="140">
        <v>2</v>
      </c>
      <c r="F533" s="142">
        <v>2</v>
      </c>
      <c r="G533" s="140"/>
      <c r="H533" s="141"/>
      <c r="I533" s="140"/>
      <c r="J533" s="141"/>
      <c r="K533" s="140"/>
    </row>
    <row r="534" spans="1:11" ht="14.4" x14ac:dyDescent="0.3">
      <c r="A534" s="86">
        <v>495</v>
      </c>
      <c r="B534" s="139">
        <v>2.9848865786209964</v>
      </c>
      <c r="C534" s="140">
        <v>9</v>
      </c>
      <c r="D534" s="141">
        <v>2.0962616075176084</v>
      </c>
      <c r="E534" s="140">
        <v>8</v>
      </c>
      <c r="F534" s="142">
        <v>8</v>
      </c>
      <c r="G534" s="140"/>
      <c r="H534" s="141"/>
      <c r="I534" s="140"/>
      <c r="J534" s="141"/>
      <c r="K534" s="140"/>
    </row>
    <row r="535" spans="1:11" ht="14.4" x14ac:dyDescent="0.3">
      <c r="A535" s="86">
        <v>496</v>
      </c>
      <c r="B535" s="139">
        <v>3.4262608070317229</v>
      </c>
      <c r="C535" s="140">
        <v>3</v>
      </c>
      <c r="D535" s="141">
        <v>2.3229742268880154</v>
      </c>
      <c r="E535" s="140">
        <v>2</v>
      </c>
      <c r="F535" s="142">
        <v>2</v>
      </c>
      <c r="G535" s="140"/>
      <c r="H535" s="141"/>
      <c r="I535" s="140"/>
      <c r="J535" s="141"/>
      <c r="K535" s="140"/>
    </row>
    <row r="536" spans="1:11" ht="14.4" x14ac:dyDescent="0.3">
      <c r="A536" s="86">
        <v>497</v>
      </c>
      <c r="B536" s="139">
        <v>1.4934377830574326</v>
      </c>
      <c r="C536" s="140">
        <v>3</v>
      </c>
      <c r="D536" s="141">
        <v>1.2738026321265732</v>
      </c>
      <c r="E536" s="140">
        <v>2</v>
      </c>
      <c r="F536" s="142">
        <v>3</v>
      </c>
      <c r="G536" s="140"/>
      <c r="H536" s="141"/>
      <c r="I536" s="140"/>
      <c r="J536" s="141"/>
      <c r="K536" s="140"/>
    </row>
    <row r="537" spans="1:11" ht="14.4" x14ac:dyDescent="0.3">
      <c r="A537" s="86">
        <v>498</v>
      </c>
      <c r="B537" s="139">
        <v>3.3948506272462091</v>
      </c>
      <c r="C537" s="140">
        <v>3</v>
      </c>
      <c r="D537" s="141">
        <v>2.3070106787900122</v>
      </c>
      <c r="E537" s="140">
        <v>2</v>
      </c>
      <c r="F537" s="142">
        <v>2</v>
      </c>
      <c r="G537" s="140"/>
      <c r="H537" s="141"/>
      <c r="I537" s="140"/>
      <c r="J537" s="141"/>
      <c r="K537" s="140"/>
    </row>
    <row r="538" spans="1:11" ht="14.4" x14ac:dyDescent="0.3">
      <c r="A538" s="86">
        <v>499</v>
      </c>
      <c r="B538" s="139">
        <v>1.44064799921264</v>
      </c>
      <c r="C538" s="140">
        <v>1</v>
      </c>
      <c r="D538" s="141">
        <v>1.242186154368166</v>
      </c>
      <c r="E538" s="140">
        <v>0</v>
      </c>
      <c r="F538" s="142">
        <v>1</v>
      </c>
      <c r="G538" s="140"/>
      <c r="H538" s="141"/>
      <c r="I538" s="140"/>
      <c r="J538" s="141"/>
      <c r="K538" s="140"/>
    </row>
    <row r="539" spans="1:11" ht="14.4" x14ac:dyDescent="0.3">
      <c r="A539" s="86">
        <v>500</v>
      </c>
      <c r="B539" s="139">
        <v>2.9439642700954924</v>
      </c>
      <c r="C539" s="140">
        <v>1</v>
      </c>
      <c r="D539" s="141">
        <v>2.0749605595874265</v>
      </c>
      <c r="E539" s="140">
        <v>1</v>
      </c>
      <c r="F539" s="142">
        <v>1</v>
      </c>
      <c r="G539" s="140"/>
      <c r="H539" s="141"/>
      <c r="I539" s="140"/>
      <c r="J539" s="141"/>
      <c r="K539" s="140"/>
    </row>
    <row r="540" spans="1:11" ht="14.4" x14ac:dyDescent="0.3">
      <c r="A540" s="86">
        <v>501</v>
      </c>
      <c r="B540" s="139">
        <v>1.4877005458162742</v>
      </c>
      <c r="C540" s="140">
        <v>3</v>
      </c>
      <c r="D540" s="141">
        <v>1.2703787532964612</v>
      </c>
      <c r="E540" s="140">
        <v>2</v>
      </c>
      <c r="F540" s="142">
        <v>3</v>
      </c>
      <c r="G540" s="140"/>
      <c r="H540" s="141"/>
      <c r="I540" s="140"/>
      <c r="J540" s="141"/>
      <c r="K540" s="140"/>
    </row>
    <row r="541" spans="1:11" ht="14.4" x14ac:dyDescent="0.3">
      <c r="A541" s="86">
        <v>502</v>
      </c>
      <c r="B541" s="139">
        <v>1.1530214065188678</v>
      </c>
      <c r="C541" s="140">
        <v>2</v>
      </c>
      <c r="D541" s="141">
        <v>1.0648938522852465</v>
      </c>
      <c r="E541" s="140">
        <v>1</v>
      </c>
      <c r="F541" s="142">
        <v>3</v>
      </c>
      <c r="G541" s="140"/>
      <c r="H541" s="141"/>
      <c r="I541" s="140"/>
      <c r="J541" s="141"/>
      <c r="K541" s="140"/>
    </row>
    <row r="542" spans="1:11" ht="14.4" x14ac:dyDescent="0.3">
      <c r="A542" s="86">
        <v>503</v>
      </c>
      <c r="B542" s="139">
        <v>1.1434534239380665</v>
      </c>
      <c r="C542" s="140">
        <v>1</v>
      </c>
      <c r="D542" s="141">
        <v>1.0588288722958765</v>
      </c>
      <c r="E542" s="140">
        <v>1</v>
      </c>
      <c r="F542" s="142">
        <v>1</v>
      </c>
      <c r="G542" s="140"/>
      <c r="H542" s="141"/>
      <c r="I542" s="140"/>
      <c r="J542" s="141"/>
      <c r="K542" s="140"/>
    </row>
    <row r="543" spans="1:11" ht="14.4" x14ac:dyDescent="0.3">
      <c r="A543" s="86">
        <v>504</v>
      </c>
      <c r="B543" s="139">
        <v>1.3802690750123392</v>
      </c>
      <c r="C543" s="140">
        <v>3</v>
      </c>
      <c r="D543" s="141">
        <v>1.2057030240628954</v>
      </c>
      <c r="E543" s="140">
        <v>2</v>
      </c>
      <c r="F543" s="142">
        <v>4</v>
      </c>
      <c r="G543" s="140"/>
      <c r="H543" s="141"/>
      <c r="I543" s="140"/>
      <c r="J543" s="141"/>
      <c r="K543" s="140"/>
    </row>
    <row r="544" spans="1:11" ht="14.4" x14ac:dyDescent="0.3">
      <c r="A544" s="86">
        <v>505</v>
      </c>
      <c r="B544" s="139">
        <v>5.7241053219187297</v>
      </c>
      <c r="C544" s="140">
        <v>4</v>
      </c>
      <c r="D544" s="141">
        <v>3.4413356797139842</v>
      </c>
      <c r="E544" s="140">
        <v>2</v>
      </c>
      <c r="F544" s="142">
        <v>1</v>
      </c>
      <c r="G544" s="140"/>
      <c r="H544" s="141"/>
      <c r="I544" s="140"/>
      <c r="J544" s="141"/>
      <c r="K544" s="140"/>
    </row>
    <row r="545" spans="1:11" ht="14.4" x14ac:dyDescent="0.3">
      <c r="A545" s="86">
        <v>506</v>
      </c>
      <c r="B545" s="139">
        <v>3.5888665661424821</v>
      </c>
      <c r="C545" s="140">
        <v>4</v>
      </c>
      <c r="D545" s="141">
        <v>2.4052358380018379</v>
      </c>
      <c r="E545" s="140">
        <v>2</v>
      </c>
      <c r="F545" s="142">
        <v>2</v>
      </c>
      <c r="G545" s="140"/>
      <c r="H545" s="141"/>
      <c r="I545" s="140"/>
      <c r="J545" s="141"/>
      <c r="K545" s="140"/>
    </row>
    <row r="546" spans="1:11" ht="14.4" x14ac:dyDescent="0.3">
      <c r="A546" s="86">
        <v>507</v>
      </c>
      <c r="B546" s="139">
        <v>4.0021098229753713</v>
      </c>
      <c r="C546" s="140">
        <v>1</v>
      </c>
      <c r="D546" s="141">
        <v>2.6116729880437521</v>
      </c>
      <c r="E546" s="140">
        <v>1</v>
      </c>
      <c r="F546" s="142">
        <v>0</v>
      </c>
      <c r="G546" s="140"/>
      <c r="H546" s="141"/>
      <c r="I546" s="140"/>
      <c r="J546" s="141"/>
      <c r="K546" s="140"/>
    </row>
    <row r="547" spans="1:11" ht="14.4" x14ac:dyDescent="0.3">
      <c r="A547" s="86">
        <v>508</v>
      </c>
      <c r="B547" s="139">
        <v>3.0823910027630919</v>
      </c>
      <c r="C547" s="140">
        <v>0</v>
      </c>
      <c r="D547" s="141">
        <v>2.1468115085111608</v>
      </c>
      <c r="E547" s="140">
        <v>0</v>
      </c>
      <c r="F547" s="142">
        <v>0</v>
      </c>
      <c r="G547" s="140"/>
      <c r="H547" s="141"/>
      <c r="I547" s="140"/>
      <c r="J547" s="141"/>
      <c r="K547" s="140"/>
    </row>
    <row r="548" spans="1:11" ht="14.4" x14ac:dyDescent="0.3">
      <c r="A548" s="86">
        <v>509</v>
      </c>
      <c r="B548" s="139">
        <v>1.7813588487184364</v>
      </c>
      <c r="C548" s="140">
        <v>3</v>
      </c>
      <c r="D548" s="141">
        <v>1.4421985890489177</v>
      </c>
      <c r="E548" s="140">
        <v>3</v>
      </c>
      <c r="F548" s="142">
        <v>4</v>
      </c>
      <c r="G548" s="140"/>
      <c r="H548" s="141"/>
      <c r="I548" s="140"/>
      <c r="J548" s="141"/>
      <c r="K548" s="140"/>
    </row>
    <row r="549" spans="1:11" ht="14.4" x14ac:dyDescent="0.3">
      <c r="A549" s="86">
        <v>510</v>
      </c>
      <c r="B549" s="139">
        <v>5.3246624572156716</v>
      </c>
      <c r="C549" s="140">
        <v>9</v>
      </c>
      <c r="D549" s="141">
        <v>3.2524595974511601</v>
      </c>
      <c r="E549" s="140">
        <v>6</v>
      </c>
      <c r="F549" s="142">
        <v>5</v>
      </c>
      <c r="G549" s="140"/>
      <c r="H549" s="141"/>
      <c r="I549" s="140"/>
      <c r="J549" s="141"/>
      <c r="K549" s="140"/>
    </row>
    <row r="550" spans="1:11" ht="14.4" x14ac:dyDescent="0.3">
      <c r="A550" s="86">
        <v>511</v>
      </c>
      <c r="B550" s="139">
        <v>3.6727657734738575</v>
      </c>
      <c r="C550" s="140">
        <v>1</v>
      </c>
      <c r="D550" s="141">
        <v>2.447441568139427</v>
      </c>
      <c r="E550" s="140">
        <v>0</v>
      </c>
      <c r="F550" s="142">
        <v>0</v>
      </c>
      <c r="G550" s="140"/>
      <c r="H550" s="141"/>
      <c r="I550" s="140"/>
      <c r="J550" s="141"/>
      <c r="K550" s="140"/>
    </row>
    <row r="551" spans="1:11" ht="14.4" x14ac:dyDescent="0.3">
      <c r="A551" s="86">
        <v>512</v>
      </c>
      <c r="B551" s="139">
        <v>1.515468149097297</v>
      </c>
      <c r="C551" s="140">
        <v>3</v>
      </c>
      <c r="D551" s="141">
        <v>1.2869229520295431</v>
      </c>
      <c r="E551" s="140">
        <v>3</v>
      </c>
      <c r="F551" s="142">
        <v>4</v>
      </c>
      <c r="G551" s="140"/>
      <c r="H551" s="141"/>
      <c r="I551" s="140"/>
      <c r="J551" s="141"/>
      <c r="K551" s="140"/>
    </row>
    <row r="552" spans="1:11" ht="14.4" x14ac:dyDescent="0.3">
      <c r="A552" s="86">
        <v>513</v>
      </c>
      <c r="B552" s="139">
        <v>3.4644936193062645</v>
      </c>
      <c r="C552" s="140">
        <v>4</v>
      </c>
      <c r="D552" s="141">
        <v>2.342372618120478</v>
      </c>
      <c r="E552" s="140">
        <v>2</v>
      </c>
      <c r="F552" s="142">
        <v>2</v>
      </c>
      <c r="G552" s="140"/>
      <c r="H552" s="141"/>
      <c r="I552" s="140"/>
      <c r="J552" s="141"/>
      <c r="K552" s="140"/>
    </row>
    <row r="553" spans="1:11" ht="14.4" x14ac:dyDescent="0.3">
      <c r="A553" s="86">
        <v>514</v>
      </c>
      <c r="B553" s="139">
        <v>3.7188892509408031</v>
      </c>
      <c r="C553" s="140">
        <v>2</v>
      </c>
      <c r="D553" s="141">
        <v>2.4705778459498298</v>
      </c>
      <c r="E553" s="140">
        <v>1</v>
      </c>
      <c r="F553" s="142">
        <v>1</v>
      </c>
      <c r="G553" s="140"/>
      <c r="H553" s="141"/>
      <c r="I553" s="140"/>
      <c r="J553" s="141"/>
      <c r="K553" s="140"/>
    </row>
    <row r="554" spans="1:11" ht="14.4" x14ac:dyDescent="0.3">
      <c r="A554" s="86">
        <v>515</v>
      </c>
      <c r="B554" s="139">
        <v>2.9216446857063469</v>
      </c>
      <c r="C554" s="140">
        <v>4</v>
      </c>
      <c r="D554" s="141">
        <v>2.0633207909587252</v>
      </c>
      <c r="E554" s="140">
        <v>3</v>
      </c>
      <c r="F554" s="142">
        <v>3</v>
      </c>
      <c r="G554" s="140"/>
      <c r="H554" s="141"/>
      <c r="I554" s="140"/>
      <c r="J554" s="141"/>
      <c r="K554" s="140"/>
    </row>
    <row r="555" spans="1:11" ht="14.4" x14ac:dyDescent="0.3">
      <c r="A555" s="86">
        <v>516</v>
      </c>
      <c r="B555" s="139">
        <v>1.8153937991415465</v>
      </c>
      <c r="C555" s="140">
        <v>2</v>
      </c>
      <c r="D555" s="141">
        <v>1.4617030504219672</v>
      </c>
      <c r="E555" s="140">
        <v>1</v>
      </c>
      <c r="F555" s="142">
        <v>2</v>
      </c>
      <c r="G555" s="140"/>
      <c r="H555" s="141"/>
      <c r="I555" s="140"/>
      <c r="J555" s="141"/>
      <c r="K555" s="140"/>
    </row>
    <row r="556" spans="1:11" ht="14.4" x14ac:dyDescent="0.3">
      <c r="A556" s="86">
        <v>517</v>
      </c>
      <c r="B556" s="139">
        <v>7.3130066843500909</v>
      </c>
      <c r="C556" s="140">
        <v>11</v>
      </c>
      <c r="D556" s="141">
        <v>4.1771384136993515</v>
      </c>
      <c r="E556" s="140">
        <v>7</v>
      </c>
      <c r="F556" s="142">
        <v>4</v>
      </c>
      <c r="G556" s="140"/>
      <c r="H556" s="141"/>
      <c r="I556" s="140"/>
      <c r="J556" s="141"/>
      <c r="K556" s="140"/>
    </row>
    <row r="557" spans="1:11" ht="14.4" x14ac:dyDescent="0.3">
      <c r="A557" s="86">
        <v>518</v>
      </c>
      <c r="B557" s="139">
        <v>1.8773939187322723</v>
      </c>
      <c r="C557" s="140">
        <v>3</v>
      </c>
      <c r="D557" s="141">
        <v>1.4970390820966535</v>
      </c>
      <c r="E557" s="140">
        <v>2</v>
      </c>
      <c r="F557" s="142">
        <v>3</v>
      </c>
      <c r="G557" s="140"/>
      <c r="H557" s="141"/>
      <c r="I557" s="140"/>
      <c r="J557" s="141"/>
      <c r="K557" s="140"/>
    </row>
    <row r="558" spans="1:11" ht="14.4" x14ac:dyDescent="0.3">
      <c r="A558" s="86">
        <v>519</v>
      </c>
      <c r="B558" s="139">
        <v>6.5178450642551731</v>
      </c>
      <c r="C558" s="140">
        <v>6</v>
      </c>
      <c r="D558" s="141">
        <v>3.8116923508561542</v>
      </c>
      <c r="E558" s="140">
        <v>3</v>
      </c>
      <c r="F558" s="142">
        <v>2</v>
      </c>
      <c r="G558" s="140"/>
      <c r="H558" s="141"/>
      <c r="I558" s="140"/>
      <c r="J558" s="141"/>
      <c r="K558" s="140"/>
    </row>
    <row r="559" spans="1:11" ht="14.4" x14ac:dyDescent="0.3">
      <c r="A559" s="86">
        <v>520</v>
      </c>
      <c r="B559" s="139">
        <v>1.6143475008824764</v>
      </c>
      <c r="C559" s="140">
        <v>1</v>
      </c>
      <c r="D559" s="141">
        <v>1.3453051060653918</v>
      </c>
      <c r="E559" s="140">
        <v>1</v>
      </c>
      <c r="F559" s="142">
        <v>2</v>
      </c>
      <c r="G559" s="140"/>
      <c r="H559" s="141"/>
      <c r="I559" s="140"/>
      <c r="J559" s="141"/>
      <c r="K559" s="140"/>
    </row>
    <row r="560" spans="1:11" ht="14.4" x14ac:dyDescent="0.3">
      <c r="A560" s="86">
        <v>521</v>
      </c>
      <c r="B560" s="139">
        <v>4.3192679867337231</v>
      </c>
      <c r="C560" s="140">
        <v>4</v>
      </c>
      <c r="D560" s="141">
        <v>2.7678532882816027</v>
      </c>
      <c r="E560" s="140">
        <v>2</v>
      </c>
      <c r="F560" s="142">
        <v>2</v>
      </c>
      <c r="G560" s="140"/>
      <c r="H560" s="141"/>
      <c r="I560" s="140"/>
      <c r="J560" s="141"/>
      <c r="K560" s="140"/>
    </row>
    <row r="561" spans="1:11" ht="14.4" x14ac:dyDescent="0.3">
      <c r="A561" s="86">
        <v>522</v>
      </c>
      <c r="B561" s="139">
        <v>4.8898809984678815</v>
      </c>
      <c r="C561" s="140">
        <v>4</v>
      </c>
      <c r="D561" s="141">
        <v>3.0446547119248968</v>
      </c>
      <c r="E561" s="140">
        <v>2</v>
      </c>
      <c r="F561" s="142">
        <v>1</v>
      </c>
      <c r="G561" s="140"/>
      <c r="H561" s="141"/>
      <c r="I561" s="140"/>
      <c r="J561" s="141"/>
      <c r="K561" s="140"/>
    </row>
    <row r="562" spans="1:11" ht="14.4" x14ac:dyDescent="0.3">
      <c r="A562" s="86">
        <v>523</v>
      </c>
      <c r="B562" s="139">
        <v>4.676650980893486</v>
      </c>
      <c r="C562" s="140">
        <v>7</v>
      </c>
      <c r="D562" s="141">
        <v>2.9417988049265884</v>
      </c>
      <c r="E562" s="140">
        <v>5</v>
      </c>
      <c r="F562" s="142">
        <v>4</v>
      </c>
      <c r="G562" s="140"/>
      <c r="H562" s="141"/>
      <c r="I562" s="140"/>
      <c r="J562" s="141"/>
      <c r="K562" s="140"/>
    </row>
    <row r="563" spans="1:11" ht="14.4" x14ac:dyDescent="0.3">
      <c r="A563" s="86">
        <v>524</v>
      </c>
      <c r="B563" s="139">
        <v>2.1404221338266316</v>
      </c>
      <c r="C563" s="140">
        <v>6</v>
      </c>
      <c r="D563" s="141">
        <v>1.6444100562305659</v>
      </c>
      <c r="E563" s="140">
        <v>5</v>
      </c>
      <c r="F563" s="142">
        <v>6</v>
      </c>
      <c r="G563" s="140"/>
      <c r="H563" s="141"/>
      <c r="I563" s="140"/>
      <c r="J563" s="141"/>
      <c r="K563" s="140"/>
    </row>
    <row r="564" spans="1:11" ht="14.4" x14ac:dyDescent="0.3">
      <c r="A564" s="86">
        <v>525</v>
      </c>
      <c r="B564" s="139">
        <v>3.458473180471481</v>
      </c>
      <c r="C564" s="140">
        <v>2</v>
      </c>
      <c r="D564" s="141">
        <v>2.3393203474675497</v>
      </c>
      <c r="E564" s="140">
        <v>1</v>
      </c>
      <c r="F564" s="142">
        <v>1</v>
      </c>
      <c r="G564" s="140"/>
      <c r="H564" s="141"/>
      <c r="I564" s="140"/>
      <c r="J564" s="141"/>
      <c r="K564" s="140"/>
    </row>
    <row r="565" spans="1:11" ht="14.4" x14ac:dyDescent="0.3">
      <c r="A565" s="86">
        <v>526</v>
      </c>
      <c r="B565" s="139">
        <v>1.3274412179957042</v>
      </c>
      <c r="C565" s="140">
        <v>2</v>
      </c>
      <c r="D565" s="141">
        <v>1.1734838541682879</v>
      </c>
      <c r="E565" s="140">
        <v>1</v>
      </c>
      <c r="F565" s="142">
        <v>3</v>
      </c>
      <c r="G565" s="140"/>
      <c r="H565" s="141"/>
      <c r="I565" s="140"/>
      <c r="J565" s="141"/>
      <c r="K565" s="140"/>
    </row>
    <row r="566" spans="1:11" ht="14.4" x14ac:dyDescent="0.3">
      <c r="A566" s="86">
        <v>527</v>
      </c>
      <c r="B566" s="139">
        <v>4.3009479573488285</v>
      </c>
      <c r="C566" s="140">
        <v>7</v>
      </c>
      <c r="D566" s="141">
        <v>2.7588803750021849</v>
      </c>
      <c r="E566" s="140">
        <v>5</v>
      </c>
      <c r="F566" s="142">
        <v>4</v>
      </c>
      <c r="G566" s="140"/>
      <c r="H566" s="141"/>
      <c r="I566" s="140"/>
      <c r="J566" s="141"/>
      <c r="K566" s="140"/>
    </row>
    <row r="567" spans="1:11" ht="14.4" x14ac:dyDescent="0.3">
      <c r="A567" s="86">
        <v>528</v>
      </c>
      <c r="B567" s="139">
        <v>1.2455844538161005</v>
      </c>
      <c r="C567" s="140">
        <v>3</v>
      </c>
      <c r="D567" s="141">
        <v>1.1229675896147264</v>
      </c>
      <c r="E567" s="140">
        <v>3</v>
      </c>
      <c r="F567" s="142">
        <v>4</v>
      </c>
      <c r="G567" s="140"/>
      <c r="H567" s="141"/>
      <c r="I567" s="140"/>
      <c r="J567" s="141"/>
      <c r="K567" s="140"/>
    </row>
    <row r="568" spans="1:11" ht="14.4" x14ac:dyDescent="0.3">
      <c r="A568" s="86">
        <v>529</v>
      </c>
      <c r="B568" s="139">
        <v>5.5636967144083203</v>
      </c>
      <c r="C568" s="140">
        <v>5</v>
      </c>
      <c r="D568" s="141">
        <v>3.3657057705279692</v>
      </c>
      <c r="E568" s="140">
        <v>3</v>
      </c>
      <c r="F568" s="142">
        <v>2</v>
      </c>
      <c r="G568" s="140"/>
      <c r="H568" s="141"/>
      <c r="I568" s="140"/>
      <c r="J568" s="141"/>
      <c r="K568" s="140"/>
    </row>
    <row r="569" spans="1:11" ht="14.4" x14ac:dyDescent="0.3">
      <c r="A569" s="86">
        <v>530</v>
      </c>
      <c r="B569" s="139">
        <v>4.1227418981621113</v>
      </c>
      <c r="C569" s="140">
        <v>4</v>
      </c>
      <c r="D569" s="141">
        <v>2.6712916136349367</v>
      </c>
      <c r="E569" s="140">
        <v>3</v>
      </c>
      <c r="F569" s="142">
        <v>2</v>
      </c>
      <c r="G569" s="140"/>
      <c r="H569" s="141"/>
      <c r="I569" s="140"/>
      <c r="J569" s="141"/>
      <c r="K569" s="140"/>
    </row>
    <row r="570" spans="1:11" ht="14.4" x14ac:dyDescent="0.3">
      <c r="A570" s="86">
        <v>531</v>
      </c>
      <c r="B570" s="139">
        <v>4.9250871158570773</v>
      </c>
      <c r="C570" s="140">
        <v>3</v>
      </c>
      <c r="D570" s="141">
        <v>3.0615749013645028</v>
      </c>
      <c r="E570" s="140">
        <v>2</v>
      </c>
      <c r="F570" s="142">
        <v>1</v>
      </c>
      <c r="G570" s="140"/>
      <c r="H570" s="141"/>
      <c r="I570" s="140"/>
      <c r="J570" s="141"/>
      <c r="K570" s="140"/>
    </row>
    <row r="571" spans="1:11" ht="14.4" x14ac:dyDescent="0.3">
      <c r="A571" s="86">
        <v>532</v>
      </c>
      <c r="B571" s="139">
        <v>3.1573791899096721</v>
      </c>
      <c r="C571" s="140">
        <v>2</v>
      </c>
      <c r="D571" s="141">
        <v>2.1855001415906203</v>
      </c>
      <c r="E571" s="140">
        <v>1</v>
      </c>
      <c r="F571" s="142">
        <v>1</v>
      </c>
      <c r="G571" s="140"/>
      <c r="H571" s="141"/>
      <c r="I571" s="140"/>
      <c r="J571" s="141"/>
      <c r="K571" s="140"/>
    </row>
    <row r="572" spans="1:11" ht="14.4" x14ac:dyDescent="0.3">
      <c r="A572" s="86">
        <v>533</v>
      </c>
      <c r="B572" s="139">
        <v>0.77769021405097694</v>
      </c>
      <c r="C572" s="140">
        <v>1</v>
      </c>
      <c r="D572" s="141">
        <v>0.81602185548186135</v>
      </c>
      <c r="E572" s="140">
        <v>1</v>
      </c>
      <c r="F572" s="142">
        <v>2</v>
      </c>
      <c r="G572" s="140"/>
      <c r="H572" s="141"/>
      <c r="I572" s="140"/>
      <c r="J572" s="141"/>
      <c r="K572" s="140"/>
    </row>
    <row r="573" spans="1:11" ht="14.4" x14ac:dyDescent="0.3">
      <c r="A573" s="86">
        <v>534</v>
      </c>
      <c r="B573" s="139">
        <v>2.228058404695743</v>
      </c>
      <c r="C573" s="140">
        <v>2</v>
      </c>
      <c r="D573" s="141">
        <v>1.6926903422960096</v>
      </c>
      <c r="E573" s="140">
        <v>1</v>
      </c>
      <c r="F573" s="142">
        <v>2</v>
      </c>
      <c r="G573" s="140"/>
      <c r="H573" s="141"/>
      <c r="I573" s="140"/>
      <c r="J573" s="141"/>
      <c r="K573" s="140"/>
    </row>
    <row r="574" spans="1:11" ht="14.4" x14ac:dyDescent="0.3">
      <c r="A574" s="86">
        <v>535</v>
      </c>
      <c r="B574" s="139">
        <v>2.8766674190463859</v>
      </c>
      <c r="C574" s="140">
        <v>1</v>
      </c>
      <c r="D574" s="141">
        <v>2.0398170883840532</v>
      </c>
      <c r="E574" s="140">
        <v>0</v>
      </c>
      <c r="F574" s="142">
        <v>1</v>
      </c>
      <c r="G574" s="140"/>
      <c r="H574" s="141"/>
      <c r="I574" s="140"/>
      <c r="J574" s="141"/>
      <c r="K574" s="140"/>
    </row>
    <row r="575" spans="1:11" ht="14.4" x14ac:dyDescent="0.3">
      <c r="A575" s="86">
        <v>536</v>
      </c>
      <c r="B575" s="139">
        <v>2.0887688517642267</v>
      </c>
      <c r="C575" s="140">
        <v>1</v>
      </c>
      <c r="D575" s="141">
        <v>1.6157712022613546</v>
      </c>
      <c r="E575" s="140">
        <v>0</v>
      </c>
      <c r="F575" s="142">
        <v>1</v>
      </c>
      <c r="G575" s="140"/>
      <c r="H575" s="141"/>
      <c r="I575" s="140"/>
      <c r="J575" s="141"/>
      <c r="K575" s="140"/>
    </row>
    <row r="576" spans="1:11" ht="14.4" x14ac:dyDescent="0.3">
      <c r="A576" s="86">
        <v>537</v>
      </c>
      <c r="B576" s="139">
        <v>2.5325893721886366</v>
      </c>
      <c r="C576" s="140">
        <v>5</v>
      </c>
      <c r="D576" s="141">
        <v>1.8577268346341889</v>
      </c>
      <c r="E576" s="140">
        <v>4</v>
      </c>
      <c r="F576" s="142">
        <v>5</v>
      </c>
      <c r="G576" s="140"/>
      <c r="H576" s="141"/>
      <c r="I576" s="140"/>
      <c r="J576" s="141"/>
      <c r="K576" s="140"/>
    </row>
    <row r="577" spans="1:11" ht="14.4" x14ac:dyDescent="0.3">
      <c r="A577" s="86">
        <v>538</v>
      </c>
      <c r="B577" s="139">
        <v>1.9474210644151306</v>
      </c>
      <c r="C577" s="140">
        <v>2</v>
      </c>
      <c r="D577" s="141">
        <v>1.5366615392905205</v>
      </c>
      <c r="E577" s="140">
        <v>1</v>
      </c>
      <c r="F577" s="142">
        <v>2</v>
      </c>
      <c r="G577" s="140"/>
      <c r="H577" s="141"/>
      <c r="I577" s="140"/>
      <c r="J577" s="141"/>
      <c r="K577" s="140"/>
    </row>
    <row r="578" spans="1:11" ht="14.4" x14ac:dyDescent="0.3">
      <c r="A578" s="86">
        <v>539</v>
      </c>
      <c r="B578" s="139">
        <v>3.3002041268538065</v>
      </c>
      <c r="C578" s="140">
        <v>4</v>
      </c>
      <c r="D578" s="141">
        <v>2.2587587344190472</v>
      </c>
      <c r="E578" s="140">
        <v>2</v>
      </c>
      <c r="F578" s="142">
        <v>2</v>
      </c>
      <c r="G578" s="140"/>
      <c r="H578" s="141"/>
      <c r="I578" s="140"/>
      <c r="J578" s="141"/>
      <c r="K578" s="140"/>
    </row>
    <row r="579" spans="1:11" ht="14.4" x14ac:dyDescent="0.3">
      <c r="A579" s="86">
        <v>540</v>
      </c>
      <c r="B579" s="139">
        <v>1.0806702181357242</v>
      </c>
      <c r="C579" s="140">
        <v>0</v>
      </c>
      <c r="D579" s="141">
        <v>1.0187216687288099</v>
      </c>
      <c r="E579" s="140">
        <v>0</v>
      </c>
      <c r="F579" s="142">
        <v>1</v>
      </c>
      <c r="G579" s="140"/>
      <c r="H579" s="141"/>
      <c r="I579" s="140"/>
      <c r="J579" s="141"/>
      <c r="K579" s="140"/>
    </row>
    <row r="580" spans="1:11" ht="14.4" x14ac:dyDescent="0.3">
      <c r="A580" s="86">
        <v>541</v>
      </c>
      <c r="B580" s="139">
        <v>4.0110451031765741</v>
      </c>
      <c r="C580" s="140">
        <v>5</v>
      </c>
      <c r="D580" s="141">
        <v>2.6160983839856402</v>
      </c>
      <c r="E580" s="140">
        <v>3</v>
      </c>
      <c r="F580" s="142">
        <v>3</v>
      </c>
      <c r="G580" s="140"/>
      <c r="H580" s="141"/>
      <c r="I580" s="140"/>
      <c r="J580" s="141"/>
      <c r="K580" s="140"/>
    </row>
    <row r="581" spans="1:11" ht="14.4" x14ac:dyDescent="0.3">
      <c r="A581" s="86">
        <v>542</v>
      </c>
      <c r="B581" s="139">
        <v>3.9858910011280919</v>
      </c>
      <c r="C581" s="140">
        <v>6</v>
      </c>
      <c r="D581" s="141">
        <v>2.6036363389440891</v>
      </c>
      <c r="E581" s="140">
        <v>4</v>
      </c>
      <c r="F581" s="142">
        <v>3</v>
      </c>
      <c r="G581" s="140"/>
      <c r="H581" s="141"/>
      <c r="I581" s="140"/>
      <c r="J581" s="141"/>
      <c r="K581" s="140"/>
    </row>
    <row r="582" spans="1:11" ht="14.4" x14ac:dyDescent="0.3">
      <c r="A582" s="86">
        <v>543</v>
      </c>
      <c r="B582" s="139">
        <v>1.8501001167160707</v>
      </c>
      <c r="C582" s="140">
        <v>1</v>
      </c>
      <c r="D582" s="141">
        <v>1.4815137389739264</v>
      </c>
      <c r="E582" s="140">
        <v>1</v>
      </c>
      <c r="F582" s="142">
        <v>1</v>
      </c>
      <c r="G582" s="140"/>
      <c r="H582" s="141"/>
      <c r="I582" s="140"/>
      <c r="J582" s="141"/>
      <c r="K582" s="140"/>
    </row>
    <row r="583" spans="1:11" ht="14.4" x14ac:dyDescent="0.3">
      <c r="A583" s="86">
        <v>544</v>
      </c>
      <c r="B583" s="139">
        <v>4.4282898617936342</v>
      </c>
      <c r="C583" s="140">
        <v>7</v>
      </c>
      <c r="D583" s="141">
        <v>2.8211340908951996</v>
      </c>
      <c r="E583" s="140">
        <v>5</v>
      </c>
      <c r="F583" s="142">
        <v>4</v>
      </c>
      <c r="G583" s="140"/>
      <c r="H583" s="141"/>
      <c r="I583" s="140"/>
      <c r="J583" s="141"/>
      <c r="K583" s="140"/>
    </row>
    <row r="584" spans="1:11" ht="14.4" x14ac:dyDescent="0.3">
      <c r="A584" s="86">
        <v>545</v>
      </c>
      <c r="B584" s="139">
        <v>2.5433713351099225</v>
      </c>
      <c r="C584" s="140">
        <v>3</v>
      </c>
      <c r="D584" s="141">
        <v>1.8634987410444321</v>
      </c>
      <c r="E584" s="140">
        <v>2</v>
      </c>
      <c r="F584" s="142">
        <v>3</v>
      </c>
      <c r="G584" s="140"/>
      <c r="H584" s="141"/>
      <c r="I584" s="140"/>
      <c r="J584" s="141"/>
      <c r="K584" s="140"/>
    </row>
    <row r="585" spans="1:11" ht="14.4" x14ac:dyDescent="0.3">
      <c r="A585" s="86">
        <v>546</v>
      </c>
      <c r="B585" s="139">
        <v>2.3583934275677021</v>
      </c>
      <c r="C585" s="140">
        <v>3</v>
      </c>
      <c r="D585" s="141">
        <v>1.7638184828271442</v>
      </c>
      <c r="E585" s="140">
        <v>3</v>
      </c>
      <c r="F585" s="142">
        <v>3</v>
      </c>
      <c r="G585" s="140"/>
      <c r="H585" s="141"/>
      <c r="I585" s="140"/>
      <c r="J585" s="141"/>
      <c r="K585" s="140"/>
    </row>
    <row r="586" spans="1:11" ht="14.4" x14ac:dyDescent="0.3">
      <c r="A586" s="86">
        <v>547</v>
      </c>
      <c r="B586" s="139">
        <v>3.7810634431473398</v>
      </c>
      <c r="C586" s="140">
        <v>2</v>
      </c>
      <c r="D586" s="141">
        <v>2.5016930330143605</v>
      </c>
      <c r="E586" s="140">
        <v>1</v>
      </c>
      <c r="F586" s="142">
        <v>1</v>
      </c>
      <c r="G586" s="140"/>
      <c r="H586" s="141"/>
      <c r="I586" s="140"/>
      <c r="J586" s="141"/>
      <c r="K586" s="140"/>
    </row>
    <row r="587" spans="1:11" ht="14.4" x14ac:dyDescent="0.3">
      <c r="A587" s="86">
        <v>548</v>
      </c>
      <c r="B587" s="139">
        <v>2.6354543446439909</v>
      </c>
      <c r="C587" s="140">
        <v>1</v>
      </c>
      <c r="D587" s="141">
        <v>1.9126114085688093</v>
      </c>
      <c r="E587" s="140">
        <v>1</v>
      </c>
      <c r="F587" s="142">
        <v>1</v>
      </c>
      <c r="G587" s="140"/>
      <c r="H587" s="141"/>
      <c r="I587" s="140"/>
      <c r="J587" s="141"/>
      <c r="K587" s="140"/>
    </row>
    <row r="588" spans="1:11" ht="14.4" x14ac:dyDescent="0.3">
      <c r="A588" s="86">
        <v>549</v>
      </c>
      <c r="B588" s="139">
        <v>3.0136724837342466</v>
      </c>
      <c r="C588" s="140">
        <v>6</v>
      </c>
      <c r="D588" s="141">
        <v>2.1112147501077034</v>
      </c>
      <c r="E588" s="140">
        <v>4</v>
      </c>
      <c r="F588" s="142">
        <v>4</v>
      </c>
      <c r="G588" s="140"/>
      <c r="H588" s="141"/>
      <c r="I588" s="140"/>
      <c r="J588" s="141"/>
      <c r="K588" s="140"/>
    </row>
    <row r="589" spans="1:11" ht="14.4" x14ac:dyDescent="0.3">
      <c r="A589" s="86">
        <v>550</v>
      </c>
      <c r="B589" s="139">
        <v>6.493996633741137</v>
      </c>
      <c r="C589" s="140">
        <v>5</v>
      </c>
      <c r="D589" s="141">
        <v>3.8006512715056546</v>
      </c>
      <c r="E589" s="140">
        <v>3</v>
      </c>
      <c r="F589" s="142">
        <v>1</v>
      </c>
      <c r="G589" s="140"/>
      <c r="H589" s="141"/>
      <c r="I589" s="140"/>
      <c r="J589" s="141"/>
      <c r="K589" s="140"/>
    </row>
    <row r="590" spans="1:11" ht="14.4" x14ac:dyDescent="0.3">
      <c r="A590" s="86">
        <v>551</v>
      </c>
      <c r="B590" s="139">
        <v>5.0990397678277777</v>
      </c>
      <c r="C590" s="140">
        <v>6</v>
      </c>
      <c r="D590" s="141">
        <v>3.1449300537754894</v>
      </c>
      <c r="E590" s="140">
        <v>4</v>
      </c>
      <c r="F590" s="142">
        <v>3</v>
      </c>
      <c r="G590" s="140"/>
      <c r="H590" s="141"/>
      <c r="I590" s="140"/>
      <c r="J590" s="141"/>
      <c r="K590" s="140"/>
    </row>
    <row r="591" spans="1:11" ht="14.4" x14ac:dyDescent="0.3">
      <c r="A591" s="86">
        <v>552</v>
      </c>
      <c r="B591" s="139">
        <v>3.6047364579052141</v>
      </c>
      <c r="C591" s="140">
        <v>8</v>
      </c>
      <c r="D591" s="141">
        <v>2.4132313584292322</v>
      </c>
      <c r="E591" s="140">
        <v>6</v>
      </c>
      <c r="F591" s="142">
        <v>6</v>
      </c>
      <c r="G591" s="140"/>
      <c r="H591" s="141"/>
      <c r="I591" s="140"/>
      <c r="J591" s="141"/>
      <c r="K591" s="140"/>
    </row>
    <row r="592" spans="1:11" ht="14.4" x14ac:dyDescent="0.3">
      <c r="A592" s="86">
        <v>553</v>
      </c>
      <c r="B592" s="139">
        <v>2.8714537934285649</v>
      </c>
      <c r="C592" s="140">
        <v>0</v>
      </c>
      <c r="D592" s="141">
        <v>2.0370884213677476</v>
      </c>
      <c r="E592" s="140">
        <v>0</v>
      </c>
      <c r="F592" s="142">
        <v>0</v>
      </c>
      <c r="G592" s="140"/>
      <c r="H592" s="141"/>
      <c r="I592" s="140"/>
      <c r="J592" s="141"/>
      <c r="K592" s="140"/>
    </row>
    <row r="593" spans="1:11" ht="14.4" x14ac:dyDescent="0.3">
      <c r="A593" s="86">
        <v>554</v>
      </c>
      <c r="B593" s="139">
        <v>1.3127845320670442</v>
      </c>
      <c r="C593" s="140">
        <v>1</v>
      </c>
      <c r="D593" s="141">
        <v>1.1644930991488855</v>
      </c>
      <c r="E593" s="140">
        <v>1</v>
      </c>
      <c r="F593" s="142">
        <v>2</v>
      </c>
      <c r="G593" s="140"/>
      <c r="H593" s="141"/>
      <c r="I593" s="140"/>
      <c r="J593" s="141"/>
      <c r="K593" s="140"/>
    </row>
    <row r="594" spans="1:11" ht="14.4" x14ac:dyDescent="0.3">
      <c r="A594" s="86">
        <v>555</v>
      </c>
      <c r="B594" s="139">
        <v>1.7199715607205268</v>
      </c>
      <c r="C594" s="140">
        <v>1</v>
      </c>
      <c r="D594" s="141">
        <v>1.4068191869082767</v>
      </c>
      <c r="E594" s="140">
        <v>1</v>
      </c>
      <c r="F594" s="142">
        <v>1</v>
      </c>
      <c r="G594" s="140"/>
      <c r="H594" s="141"/>
      <c r="I594" s="140"/>
      <c r="J594" s="141"/>
      <c r="K594" s="140"/>
    </row>
    <row r="595" spans="1:11" ht="14.4" x14ac:dyDescent="0.3">
      <c r="A595" s="86">
        <v>556</v>
      </c>
      <c r="B595" s="139">
        <v>1.2975912231411202</v>
      </c>
      <c r="C595" s="140">
        <v>1</v>
      </c>
      <c r="D595" s="141">
        <v>1.1551486609150734</v>
      </c>
      <c r="E595" s="140">
        <v>0</v>
      </c>
      <c r="F595" s="142">
        <v>1</v>
      </c>
      <c r="G595" s="140"/>
      <c r="H595" s="141"/>
      <c r="I595" s="140"/>
      <c r="J595" s="141"/>
      <c r="K595" s="140"/>
    </row>
    <row r="596" spans="1:11" ht="14.4" x14ac:dyDescent="0.3">
      <c r="A596" s="86">
        <v>557</v>
      </c>
      <c r="B596" s="139">
        <v>2.6512167606389498</v>
      </c>
      <c r="C596" s="140">
        <v>4</v>
      </c>
      <c r="D596" s="141">
        <v>1.9209864106092827</v>
      </c>
      <c r="E596" s="140">
        <v>3</v>
      </c>
      <c r="F596" s="142">
        <v>4</v>
      </c>
      <c r="G596" s="140"/>
      <c r="H596" s="141"/>
      <c r="I596" s="140"/>
      <c r="J596" s="141"/>
      <c r="K596" s="140"/>
    </row>
    <row r="597" spans="1:11" ht="14.4" x14ac:dyDescent="0.3">
      <c r="A597" s="86">
        <v>558</v>
      </c>
      <c r="B597" s="139">
        <v>1.7176900965546338</v>
      </c>
      <c r="C597" s="140">
        <v>5</v>
      </c>
      <c r="D597" s="141">
        <v>1.4054992035283953</v>
      </c>
      <c r="E597" s="140">
        <v>5</v>
      </c>
      <c r="F597" s="142">
        <v>6</v>
      </c>
      <c r="G597" s="140"/>
      <c r="H597" s="141"/>
      <c r="I597" s="140"/>
      <c r="J597" s="141"/>
      <c r="K597" s="140"/>
    </row>
    <row r="598" spans="1:11" ht="14.4" x14ac:dyDescent="0.3">
      <c r="A598" s="86">
        <v>559</v>
      </c>
      <c r="B598" s="139">
        <v>2.1786279223374514</v>
      </c>
      <c r="C598" s="140">
        <v>1</v>
      </c>
      <c r="D598" s="141">
        <v>1.6655050669845668</v>
      </c>
      <c r="E598" s="140">
        <v>1</v>
      </c>
      <c r="F598" s="142">
        <v>1</v>
      </c>
      <c r="G598" s="140"/>
      <c r="H598" s="141"/>
      <c r="I598" s="140"/>
      <c r="J598" s="141"/>
      <c r="K598" s="140"/>
    </row>
    <row r="599" spans="1:11" ht="14.4" x14ac:dyDescent="0.3">
      <c r="A599" s="86">
        <v>560</v>
      </c>
      <c r="B599" s="139">
        <v>3.5121434617794387</v>
      </c>
      <c r="C599" s="140">
        <v>5</v>
      </c>
      <c r="D599" s="141">
        <v>2.3664997418084557</v>
      </c>
      <c r="E599" s="140">
        <v>4</v>
      </c>
      <c r="F599" s="142">
        <v>3</v>
      </c>
      <c r="G599" s="140"/>
      <c r="H599" s="141"/>
      <c r="I599" s="140"/>
      <c r="J599" s="141"/>
      <c r="K599" s="140"/>
    </row>
    <row r="600" spans="1:11" ht="14.4" x14ac:dyDescent="0.3">
      <c r="A600" s="86">
        <v>561</v>
      </c>
      <c r="B600" s="139">
        <v>6.3418484074688388</v>
      </c>
      <c r="C600" s="140">
        <v>7</v>
      </c>
      <c r="D600" s="141">
        <v>3.7300918653086788</v>
      </c>
      <c r="E600" s="140">
        <v>4</v>
      </c>
      <c r="F600" s="142">
        <v>2</v>
      </c>
      <c r="G600" s="140"/>
      <c r="H600" s="141"/>
      <c r="I600" s="140"/>
      <c r="J600" s="141"/>
      <c r="K600" s="140"/>
    </row>
    <row r="601" spans="1:11" ht="14.4" x14ac:dyDescent="0.3">
      <c r="A601" s="86">
        <v>562</v>
      </c>
      <c r="B601" s="139">
        <v>1.5475565940611762</v>
      </c>
      <c r="C601" s="140">
        <v>4</v>
      </c>
      <c r="D601" s="141">
        <v>1.3059582969691703</v>
      </c>
      <c r="E601" s="140">
        <v>4</v>
      </c>
      <c r="F601" s="142">
        <v>5</v>
      </c>
      <c r="G601" s="140"/>
      <c r="H601" s="141"/>
      <c r="I601" s="140"/>
      <c r="J601" s="141"/>
      <c r="K601" s="140"/>
    </row>
    <row r="602" spans="1:11" ht="14.4" x14ac:dyDescent="0.3">
      <c r="A602" s="86">
        <v>563</v>
      </c>
      <c r="B602" s="139">
        <v>2.4562727642392921</v>
      </c>
      <c r="C602" s="140">
        <v>3</v>
      </c>
      <c r="D602" s="141">
        <v>1.8167397243553347</v>
      </c>
      <c r="E602" s="140">
        <v>2</v>
      </c>
      <c r="F602" s="142">
        <v>3</v>
      </c>
      <c r="G602" s="140"/>
      <c r="H602" s="141"/>
      <c r="I602" s="140"/>
      <c r="J602" s="141"/>
      <c r="K602" s="140"/>
    </row>
    <row r="603" spans="1:11" ht="14.4" x14ac:dyDescent="0.3">
      <c r="A603" s="86">
        <v>564</v>
      </c>
      <c r="B603" s="139">
        <v>2.4586000414192539</v>
      </c>
      <c r="C603" s="140">
        <v>4</v>
      </c>
      <c r="D603" s="141">
        <v>1.8179931221743999</v>
      </c>
      <c r="E603" s="140">
        <v>4</v>
      </c>
      <c r="F603" s="142">
        <v>4</v>
      </c>
      <c r="G603" s="140"/>
      <c r="H603" s="141"/>
      <c r="I603" s="140"/>
      <c r="J603" s="141"/>
      <c r="K603" s="140"/>
    </row>
    <row r="604" spans="1:11" ht="14.4" x14ac:dyDescent="0.3">
      <c r="A604" s="86">
        <v>565</v>
      </c>
      <c r="B604" s="139">
        <v>0.66616707716262857</v>
      </c>
      <c r="C604" s="140">
        <v>1</v>
      </c>
      <c r="D604" s="141">
        <v>0.73642123385597202</v>
      </c>
      <c r="E604" s="140">
        <v>1</v>
      </c>
      <c r="F604" s="142">
        <v>2</v>
      </c>
      <c r="G604" s="140"/>
      <c r="H604" s="141"/>
      <c r="I604" s="140"/>
      <c r="J604" s="141"/>
      <c r="K604" s="140"/>
    </row>
    <row r="605" spans="1:11" ht="14.4" x14ac:dyDescent="0.3">
      <c r="A605" s="86">
        <v>566</v>
      </c>
      <c r="B605" s="139">
        <v>1.1024835467447749</v>
      </c>
      <c r="C605" s="140">
        <v>0</v>
      </c>
      <c r="D605" s="141">
        <v>1.0327188639239584</v>
      </c>
      <c r="E605" s="140">
        <v>0</v>
      </c>
      <c r="F605" s="142">
        <v>1</v>
      </c>
      <c r="G605" s="140"/>
      <c r="H605" s="141"/>
      <c r="I605" s="140"/>
      <c r="J605" s="141"/>
      <c r="K605" s="140"/>
    </row>
    <row r="606" spans="1:11" ht="14.4" x14ac:dyDescent="0.3">
      <c r="A606" s="86">
        <v>567</v>
      </c>
      <c r="B606" s="139">
        <v>5.4065078333430421</v>
      </c>
      <c r="C606" s="140">
        <v>5</v>
      </c>
      <c r="D606" s="141">
        <v>3.2913109230541409</v>
      </c>
      <c r="E606" s="140">
        <v>3</v>
      </c>
      <c r="F606" s="142">
        <v>2</v>
      </c>
      <c r="G606" s="140"/>
      <c r="H606" s="141"/>
      <c r="I606" s="140"/>
      <c r="J606" s="141"/>
      <c r="K606" s="140"/>
    </row>
    <row r="607" spans="1:11" ht="14.4" x14ac:dyDescent="0.3">
      <c r="A607" s="86">
        <v>568</v>
      </c>
      <c r="B607" s="139">
        <v>2.3712903442976212</v>
      </c>
      <c r="C607" s="140">
        <v>3</v>
      </c>
      <c r="D607" s="141">
        <v>1.7708150816538413</v>
      </c>
      <c r="E607" s="140">
        <v>3</v>
      </c>
      <c r="F607" s="142">
        <v>3</v>
      </c>
      <c r="G607" s="140"/>
      <c r="H607" s="141"/>
      <c r="I607" s="140"/>
      <c r="J607" s="141"/>
      <c r="K607" s="140"/>
    </row>
    <row r="608" spans="1:11" ht="14.4" x14ac:dyDescent="0.3">
      <c r="A608" s="86">
        <v>569</v>
      </c>
      <c r="B608" s="139">
        <v>2.4188312465959427</v>
      </c>
      <c r="C608" s="140">
        <v>3</v>
      </c>
      <c r="D608" s="141">
        <v>1.7965439594951826</v>
      </c>
      <c r="E608" s="140">
        <v>2</v>
      </c>
      <c r="F608" s="142">
        <v>2</v>
      </c>
      <c r="G608" s="140"/>
      <c r="H608" s="141"/>
      <c r="I608" s="140"/>
      <c r="J608" s="141"/>
      <c r="K608" s="140"/>
    </row>
    <row r="609" spans="1:11" ht="14.4" x14ac:dyDescent="0.3">
      <c r="A609" s="86">
        <v>570</v>
      </c>
      <c r="B609" s="139">
        <v>1.0296764792964648</v>
      </c>
      <c r="C609" s="140">
        <v>2</v>
      </c>
      <c r="D609" s="141">
        <v>0.98572671262352518</v>
      </c>
      <c r="E609" s="140">
        <v>2</v>
      </c>
      <c r="F609" s="142">
        <v>3</v>
      </c>
      <c r="G609" s="140"/>
      <c r="H609" s="141"/>
      <c r="I609" s="140"/>
      <c r="J609" s="141"/>
      <c r="K609" s="140"/>
    </row>
    <row r="610" spans="1:11" ht="14.4" x14ac:dyDescent="0.3">
      <c r="A610" s="86">
        <v>571</v>
      </c>
      <c r="B610" s="139">
        <v>2.3311658968056039</v>
      </c>
      <c r="C610" s="140">
        <v>2</v>
      </c>
      <c r="D610" s="141">
        <v>1.7490234186480582</v>
      </c>
      <c r="E610" s="140">
        <v>1</v>
      </c>
      <c r="F610" s="142">
        <v>2</v>
      </c>
      <c r="G610" s="140"/>
      <c r="H610" s="141"/>
      <c r="I610" s="140"/>
      <c r="J610" s="141"/>
      <c r="K610" s="140"/>
    </row>
    <row r="611" spans="1:11" ht="14.4" x14ac:dyDescent="0.3">
      <c r="A611" s="86">
        <v>572</v>
      </c>
      <c r="B611" s="139">
        <v>1.626183905774697</v>
      </c>
      <c r="C611" s="140">
        <v>1</v>
      </c>
      <c r="D611" s="141">
        <v>1.3522406568592238</v>
      </c>
      <c r="E611" s="140">
        <v>1</v>
      </c>
      <c r="F611" s="142">
        <v>1</v>
      </c>
      <c r="G611" s="140"/>
      <c r="H611" s="141"/>
      <c r="I611" s="140"/>
      <c r="J611" s="141"/>
      <c r="K611" s="140"/>
    </row>
    <row r="612" spans="1:11" ht="14.4" x14ac:dyDescent="0.3">
      <c r="A612" s="86">
        <v>573</v>
      </c>
      <c r="B612" s="139">
        <v>3.3114233147087799</v>
      </c>
      <c r="C612" s="140">
        <v>4</v>
      </c>
      <c r="D612" s="141">
        <v>2.2644903856804386</v>
      </c>
      <c r="E612" s="140">
        <v>3</v>
      </c>
      <c r="F612" s="142">
        <v>3</v>
      </c>
      <c r="G612" s="140"/>
      <c r="H612" s="141"/>
      <c r="I612" s="140"/>
      <c r="J612" s="141"/>
      <c r="K612" s="140"/>
    </row>
    <row r="613" spans="1:11" ht="14.4" x14ac:dyDescent="0.3">
      <c r="A613" s="86">
        <v>574</v>
      </c>
      <c r="B613" s="139">
        <v>1.392281328113451</v>
      </c>
      <c r="C613" s="140">
        <v>2</v>
      </c>
      <c r="D613" s="141">
        <v>1.2129895888535422</v>
      </c>
      <c r="E613" s="140">
        <v>1</v>
      </c>
      <c r="F613" s="142">
        <v>2</v>
      </c>
      <c r="G613" s="140"/>
      <c r="H613" s="141"/>
      <c r="I613" s="140"/>
      <c r="J613" s="141"/>
      <c r="K613" s="140"/>
    </row>
    <row r="614" spans="1:11" ht="14.4" x14ac:dyDescent="0.3">
      <c r="A614" s="86">
        <v>575</v>
      </c>
      <c r="B614" s="139">
        <v>5.1677975892562609</v>
      </c>
      <c r="C614" s="140">
        <v>1</v>
      </c>
      <c r="D614" s="141">
        <v>3.1777675781118226</v>
      </c>
      <c r="E614" s="140">
        <v>0</v>
      </c>
      <c r="F614" s="142">
        <v>0</v>
      </c>
      <c r="G614" s="140"/>
      <c r="H614" s="141"/>
      <c r="I614" s="140"/>
      <c r="J614" s="141"/>
      <c r="K614" s="140"/>
    </row>
    <row r="615" spans="1:11" ht="14.4" x14ac:dyDescent="0.3">
      <c r="A615" s="86">
        <v>576</v>
      </c>
      <c r="B615" s="139">
        <v>3.5175238293291922</v>
      </c>
      <c r="C615" s="140">
        <v>3</v>
      </c>
      <c r="D615" s="141">
        <v>2.3692206627485417</v>
      </c>
      <c r="E615" s="140">
        <v>2</v>
      </c>
      <c r="F615" s="142">
        <v>2</v>
      </c>
      <c r="G615" s="140"/>
      <c r="H615" s="141"/>
      <c r="I615" s="140"/>
      <c r="J615" s="141"/>
      <c r="K615" s="140"/>
    </row>
    <row r="616" spans="1:11" ht="14.4" x14ac:dyDescent="0.3">
      <c r="A616" s="86">
        <v>577</v>
      </c>
      <c r="B616" s="139">
        <v>2.4201300944081319</v>
      </c>
      <c r="C616" s="140">
        <v>4</v>
      </c>
      <c r="D616" s="141">
        <v>1.7972455351402692</v>
      </c>
      <c r="E616" s="140">
        <v>3</v>
      </c>
      <c r="F616" s="142">
        <v>3</v>
      </c>
      <c r="G616" s="140"/>
      <c r="H616" s="141"/>
      <c r="I616" s="140"/>
      <c r="J616" s="141"/>
      <c r="K616" s="140"/>
    </row>
    <row r="617" spans="1:11" ht="14.4" x14ac:dyDescent="0.3">
      <c r="A617" s="86">
        <v>578</v>
      </c>
      <c r="B617" s="139">
        <v>6.8428058812599417</v>
      </c>
      <c r="C617" s="140">
        <v>8</v>
      </c>
      <c r="D617" s="141">
        <v>3.9616535651975675</v>
      </c>
      <c r="E617" s="140">
        <v>5</v>
      </c>
      <c r="F617" s="142">
        <v>3</v>
      </c>
      <c r="G617" s="140"/>
      <c r="H617" s="141"/>
      <c r="I617" s="140"/>
      <c r="J617" s="141"/>
      <c r="K617" s="140"/>
    </row>
    <row r="618" spans="1:11" ht="14.4" x14ac:dyDescent="0.3">
      <c r="A618" s="86">
        <v>579</v>
      </c>
      <c r="B618" s="139">
        <v>6.5190539632644109</v>
      </c>
      <c r="C618" s="140">
        <v>5</v>
      </c>
      <c r="D618" s="141">
        <v>3.8122519001683659</v>
      </c>
      <c r="E618" s="140">
        <v>2</v>
      </c>
      <c r="F618" s="142">
        <v>1</v>
      </c>
      <c r="G618" s="140"/>
      <c r="H618" s="141"/>
      <c r="I618" s="140"/>
      <c r="J618" s="141"/>
      <c r="K618" s="140"/>
    </row>
    <row r="619" spans="1:11" ht="14.4" x14ac:dyDescent="0.3">
      <c r="A619" s="86">
        <v>580</v>
      </c>
      <c r="B619" s="139">
        <v>2.6398811720201176</v>
      </c>
      <c r="C619" s="140">
        <v>1</v>
      </c>
      <c r="D619" s="141">
        <v>1.9149644270306574</v>
      </c>
      <c r="E619" s="140">
        <v>0</v>
      </c>
      <c r="F619" s="142">
        <v>1</v>
      </c>
      <c r="G619" s="140"/>
      <c r="H619" s="141"/>
      <c r="I619" s="140"/>
      <c r="J619" s="141"/>
      <c r="K619" s="140"/>
    </row>
    <row r="620" spans="1:11" ht="14.4" x14ac:dyDescent="0.3">
      <c r="A620" s="86">
        <v>581</v>
      </c>
      <c r="B620" s="139">
        <v>3.5622235195569329</v>
      </c>
      <c r="C620" s="140">
        <v>3</v>
      </c>
      <c r="D620" s="141">
        <v>2.3917996900880425</v>
      </c>
      <c r="E620" s="140">
        <v>2</v>
      </c>
      <c r="F620" s="142">
        <v>1</v>
      </c>
      <c r="G620" s="140"/>
      <c r="H620" s="141"/>
      <c r="I620" s="140"/>
      <c r="J620" s="141"/>
      <c r="K620" s="140"/>
    </row>
    <row r="621" spans="1:11" ht="14.4" x14ac:dyDescent="0.3">
      <c r="A621" s="86">
        <v>582</v>
      </c>
      <c r="B621" s="139">
        <v>3.7220583994288541</v>
      </c>
      <c r="C621" s="140">
        <v>4</v>
      </c>
      <c r="D621" s="141">
        <v>2.472165848349769</v>
      </c>
      <c r="E621" s="140">
        <v>3</v>
      </c>
      <c r="F621" s="142">
        <v>2</v>
      </c>
      <c r="G621" s="140"/>
      <c r="H621" s="141"/>
      <c r="I621" s="140"/>
      <c r="J621" s="141"/>
      <c r="K621" s="140"/>
    </row>
    <row r="622" spans="1:11" ht="14.4" x14ac:dyDescent="0.3">
      <c r="A622" s="86">
        <v>583</v>
      </c>
      <c r="B622" s="139">
        <v>2.1474263593277834</v>
      </c>
      <c r="C622" s="140">
        <v>1</v>
      </c>
      <c r="D622" s="141">
        <v>1.6482829018798577</v>
      </c>
      <c r="E622" s="140">
        <v>1</v>
      </c>
      <c r="F622" s="142">
        <v>1</v>
      </c>
      <c r="G622" s="140"/>
      <c r="H622" s="141"/>
      <c r="I622" s="140"/>
      <c r="J622" s="141"/>
      <c r="K622" s="140"/>
    </row>
    <row r="623" spans="1:11" ht="14.4" x14ac:dyDescent="0.3">
      <c r="A623" s="86">
        <v>584</v>
      </c>
      <c r="B623" s="139">
        <v>1.4371877555610175</v>
      </c>
      <c r="C623" s="140">
        <v>2</v>
      </c>
      <c r="D623" s="141">
        <v>1.2401047988176213</v>
      </c>
      <c r="E623" s="140">
        <v>2</v>
      </c>
      <c r="F623" s="142">
        <v>3</v>
      </c>
      <c r="G623" s="140"/>
      <c r="H623" s="141"/>
      <c r="I623" s="140"/>
      <c r="J623" s="141"/>
      <c r="K623" s="140"/>
    </row>
    <row r="624" spans="1:11" ht="14.4" x14ac:dyDescent="0.3">
      <c r="A624" s="86">
        <v>585</v>
      </c>
      <c r="B624" s="139">
        <v>2.972156362362206</v>
      </c>
      <c r="C624" s="140">
        <v>2</v>
      </c>
      <c r="D624" s="141">
        <v>2.0896407385755591</v>
      </c>
      <c r="E624" s="140">
        <v>1</v>
      </c>
      <c r="F624" s="142">
        <v>1</v>
      </c>
      <c r="G624" s="140"/>
      <c r="H624" s="141"/>
      <c r="I624" s="140"/>
      <c r="J624" s="141"/>
      <c r="K624" s="140"/>
    </row>
    <row r="625" spans="1:11" ht="14.4" x14ac:dyDescent="0.3">
      <c r="A625" s="86">
        <v>586</v>
      </c>
      <c r="B625" s="139">
        <v>1.3696398166566128</v>
      </c>
      <c r="C625" s="140">
        <v>2</v>
      </c>
      <c r="D625" s="141">
        <v>1.1992433361271311</v>
      </c>
      <c r="E625" s="140">
        <v>2</v>
      </c>
      <c r="F625" s="142">
        <v>3</v>
      </c>
      <c r="G625" s="140"/>
      <c r="H625" s="141"/>
      <c r="I625" s="140"/>
      <c r="J625" s="141"/>
      <c r="K625" s="140"/>
    </row>
    <row r="626" spans="1:11" ht="14.4" x14ac:dyDescent="0.3">
      <c r="A626" s="86">
        <v>587</v>
      </c>
      <c r="B626" s="139">
        <v>5.6150508820533247</v>
      </c>
      <c r="C626" s="140">
        <v>5</v>
      </c>
      <c r="D626" s="141">
        <v>3.3899494913056323</v>
      </c>
      <c r="E626" s="140">
        <v>3</v>
      </c>
      <c r="F626" s="142">
        <v>2</v>
      </c>
      <c r="G626" s="140"/>
      <c r="H626" s="141"/>
      <c r="I626" s="140"/>
      <c r="J626" s="141"/>
      <c r="K626" s="140"/>
    </row>
    <row r="627" spans="1:11" ht="14.4" x14ac:dyDescent="0.3">
      <c r="A627" s="86">
        <v>588</v>
      </c>
      <c r="B627" s="139">
        <v>4.305546204482682</v>
      </c>
      <c r="C627" s="140">
        <v>6</v>
      </c>
      <c r="D627" s="141">
        <v>2.7611330753076513</v>
      </c>
      <c r="E627" s="140">
        <v>4</v>
      </c>
      <c r="F627" s="142">
        <v>4</v>
      </c>
      <c r="G627" s="140"/>
      <c r="H627" s="141"/>
      <c r="I627" s="140"/>
      <c r="J627" s="141"/>
      <c r="K627" s="140"/>
    </row>
    <row r="628" spans="1:11" ht="14.4" x14ac:dyDescent="0.3">
      <c r="A628" s="86">
        <v>589</v>
      </c>
      <c r="B628" s="139">
        <v>4.0848639023236242</v>
      </c>
      <c r="C628" s="140">
        <v>5</v>
      </c>
      <c r="D628" s="141">
        <v>2.6526008820171967</v>
      </c>
      <c r="E628" s="140">
        <v>3</v>
      </c>
      <c r="F628" s="142">
        <v>3</v>
      </c>
      <c r="G628" s="140"/>
      <c r="H628" s="141"/>
      <c r="I628" s="140"/>
      <c r="J628" s="141"/>
      <c r="K628" s="140"/>
    </row>
    <row r="629" spans="1:11" ht="14.4" x14ac:dyDescent="0.3">
      <c r="A629" s="86">
        <v>590</v>
      </c>
      <c r="B629" s="139">
        <v>2.349714400314808</v>
      </c>
      <c r="C629" s="140">
        <v>0</v>
      </c>
      <c r="D629" s="141">
        <v>1.7591059849014612</v>
      </c>
      <c r="E629" s="140">
        <v>0</v>
      </c>
      <c r="F629" s="142">
        <v>0</v>
      </c>
      <c r="G629" s="140"/>
      <c r="H629" s="141"/>
      <c r="I629" s="140"/>
      <c r="J629" s="141"/>
      <c r="K629" s="140"/>
    </row>
    <row r="630" spans="1:11" ht="14.4" x14ac:dyDescent="0.3">
      <c r="A630" s="86">
        <v>591</v>
      </c>
      <c r="B630" s="139">
        <v>2.0040674204770332</v>
      </c>
      <c r="C630" s="140">
        <v>2</v>
      </c>
      <c r="D630" s="141">
        <v>1.5685001278271908</v>
      </c>
      <c r="E630" s="140">
        <v>1</v>
      </c>
      <c r="F630" s="142">
        <v>2</v>
      </c>
      <c r="G630" s="140"/>
      <c r="H630" s="141"/>
      <c r="I630" s="140"/>
      <c r="J630" s="141"/>
      <c r="K630" s="140"/>
    </row>
    <row r="631" spans="1:11" ht="14.4" x14ac:dyDescent="0.3">
      <c r="A631" s="86">
        <v>592</v>
      </c>
      <c r="B631" s="139">
        <v>3.4470681499613356</v>
      </c>
      <c r="C631" s="140">
        <v>0</v>
      </c>
      <c r="D631" s="141">
        <v>2.3335357679678692</v>
      </c>
      <c r="E631" s="140">
        <v>0</v>
      </c>
      <c r="F631" s="142">
        <v>0</v>
      </c>
      <c r="G631" s="140"/>
      <c r="H631" s="141"/>
      <c r="I631" s="140"/>
      <c r="J631" s="141"/>
      <c r="K631" s="140"/>
    </row>
    <row r="632" spans="1:11" ht="14.4" x14ac:dyDescent="0.3">
      <c r="A632" s="86">
        <v>593</v>
      </c>
      <c r="B632" s="139">
        <v>1.063221104216977</v>
      </c>
      <c r="C632" s="140">
        <v>0</v>
      </c>
      <c r="D632" s="141">
        <v>1.0074752844374817</v>
      </c>
      <c r="E632" s="140">
        <v>0</v>
      </c>
      <c r="F632" s="142">
        <v>0</v>
      </c>
      <c r="G632" s="140"/>
      <c r="H632" s="141"/>
      <c r="I632" s="140"/>
      <c r="J632" s="141"/>
      <c r="K632" s="140"/>
    </row>
    <row r="633" spans="1:11" ht="14.4" x14ac:dyDescent="0.3">
      <c r="A633" s="86">
        <v>594</v>
      </c>
      <c r="B633" s="139">
        <v>1.7076071589832673</v>
      </c>
      <c r="C633" s="140">
        <v>4</v>
      </c>
      <c r="D633" s="141">
        <v>1.3996610558466793</v>
      </c>
      <c r="E633" s="140">
        <v>3</v>
      </c>
      <c r="F633" s="142">
        <v>4</v>
      </c>
      <c r="G633" s="140"/>
      <c r="H633" s="141"/>
      <c r="I633" s="140"/>
      <c r="J633" s="141"/>
      <c r="K633" s="140"/>
    </row>
    <row r="634" spans="1:11" ht="14.4" x14ac:dyDescent="0.3">
      <c r="A634" s="86">
        <v>595</v>
      </c>
      <c r="B634" s="139">
        <v>3.1683176997911136</v>
      </c>
      <c r="C634" s="140">
        <v>3</v>
      </c>
      <c r="D634" s="141">
        <v>2.1911303992857967</v>
      </c>
      <c r="E634" s="140">
        <v>2</v>
      </c>
      <c r="F634" s="142">
        <v>2</v>
      </c>
      <c r="G634" s="140"/>
      <c r="H634" s="141"/>
      <c r="I634" s="140"/>
      <c r="J634" s="141"/>
      <c r="K634" s="140"/>
    </row>
    <row r="635" spans="1:11" ht="14.4" x14ac:dyDescent="0.3">
      <c r="A635" s="86">
        <v>596</v>
      </c>
      <c r="B635" s="139">
        <v>6.3929119617562362</v>
      </c>
      <c r="C635" s="140">
        <v>4</v>
      </c>
      <c r="D635" s="141">
        <v>3.7537960946013644</v>
      </c>
      <c r="E635" s="140">
        <v>2</v>
      </c>
      <c r="F635" s="142">
        <v>1</v>
      </c>
      <c r="G635" s="140"/>
      <c r="H635" s="141"/>
      <c r="I635" s="140"/>
      <c r="J635" s="141"/>
      <c r="K635" s="140"/>
    </row>
    <row r="636" spans="1:11" ht="14.4" x14ac:dyDescent="0.3">
      <c r="A636" s="86">
        <v>597</v>
      </c>
      <c r="B636" s="139">
        <v>2.8393692039715321</v>
      </c>
      <c r="C636" s="140">
        <v>3</v>
      </c>
      <c r="D636" s="141">
        <v>2.0202767857759794</v>
      </c>
      <c r="E636" s="140">
        <v>2</v>
      </c>
      <c r="F636" s="142">
        <v>2</v>
      </c>
      <c r="G636" s="140"/>
      <c r="H636" s="141"/>
      <c r="I636" s="140"/>
      <c r="J636" s="141"/>
      <c r="K636" s="140"/>
    </row>
    <row r="637" spans="1:11" ht="14.4" x14ac:dyDescent="0.3">
      <c r="A637" s="86">
        <v>598</v>
      </c>
      <c r="B637" s="139">
        <v>2.4236967260450015</v>
      </c>
      <c r="C637" s="140">
        <v>3</v>
      </c>
      <c r="D637" s="141">
        <v>1.7991716932848798</v>
      </c>
      <c r="E637" s="140">
        <v>2</v>
      </c>
      <c r="F637" s="142">
        <v>2</v>
      </c>
      <c r="G637" s="140"/>
      <c r="H637" s="141"/>
      <c r="I637" s="140"/>
      <c r="J637" s="141"/>
      <c r="K637" s="140"/>
    </row>
    <row r="638" spans="1:11" ht="14.4" x14ac:dyDescent="0.3">
      <c r="A638" s="86">
        <v>599</v>
      </c>
      <c r="B638" s="139">
        <v>2.8049230643916427</v>
      </c>
      <c r="C638" s="140">
        <v>4</v>
      </c>
      <c r="D638" s="141">
        <v>2.0021900056047897</v>
      </c>
      <c r="E638" s="140">
        <v>3</v>
      </c>
      <c r="F638" s="142">
        <v>3</v>
      </c>
      <c r="G638" s="140"/>
      <c r="H638" s="141"/>
      <c r="I638" s="140"/>
      <c r="J638" s="141"/>
      <c r="K638" s="140"/>
    </row>
    <row r="639" spans="1:11" ht="14.4" x14ac:dyDescent="0.3">
      <c r="A639" s="86">
        <v>600</v>
      </c>
      <c r="B639" s="139">
        <v>1.6306104273857231</v>
      </c>
      <c r="C639" s="140">
        <v>3</v>
      </c>
      <c r="D639" s="141">
        <v>1.3548315690979456</v>
      </c>
      <c r="E639" s="140">
        <v>2</v>
      </c>
      <c r="F639" s="142">
        <v>3</v>
      </c>
      <c r="G639" s="140"/>
      <c r="H639" s="141"/>
      <c r="I639" s="140"/>
      <c r="J639" s="141"/>
      <c r="K639" s="140"/>
    </row>
    <row r="640" spans="1:11" ht="14.4" x14ac:dyDescent="0.3">
      <c r="A640" s="86">
        <v>601</v>
      </c>
      <c r="B640" s="139">
        <v>2.1196958781304418</v>
      </c>
      <c r="C640" s="140">
        <v>3</v>
      </c>
      <c r="D640" s="141">
        <v>1.6329351651497255</v>
      </c>
      <c r="E640" s="140">
        <v>2</v>
      </c>
      <c r="F640" s="142">
        <v>3</v>
      </c>
      <c r="G640" s="140"/>
      <c r="H640" s="141"/>
      <c r="I640" s="140"/>
      <c r="J640" s="141"/>
      <c r="K640" s="140"/>
    </row>
    <row r="641" spans="1:11" ht="14.4" x14ac:dyDescent="0.3">
      <c r="A641" s="86">
        <v>602</v>
      </c>
      <c r="B641" s="139">
        <v>4.0803222130599801</v>
      </c>
      <c r="C641" s="140">
        <v>5</v>
      </c>
      <c r="D641" s="141">
        <v>2.6503580238228088</v>
      </c>
      <c r="E641" s="140">
        <v>3</v>
      </c>
      <c r="F641" s="142">
        <v>2</v>
      </c>
      <c r="G641" s="140"/>
      <c r="H641" s="141"/>
      <c r="I641" s="140"/>
      <c r="J641" s="141"/>
      <c r="K641" s="140"/>
    </row>
    <row r="642" spans="1:11" ht="14.4" x14ac:dyDescent="0.3">
      <c r="A642" s="86">
        <v>603</v>
      </c>
      <c r="B642" s="139">
        <v>4.4269280994306426</v>
      </c>
      <c r="C642" s="140">
        <v>3</v>
      </c>
      <c r="D642" s="141">
        <v>2.8204697886554788</v>
      </c>
      <c r="E642" s="140">
        <v>2</v>
      </c>
      <c r="F642" s="142">
        <v>1</v>
      </c>
      <c r="G642" s="140"/>
      <c r="H642" s="141"/>
      <c r="I642" s="140"/>
      <c r="J642" s="141"/>
      <c r="K642" s="140"/>
    </row>
    <row r="643" spans="1:11" ht="14.4" x14ac:dyDescent="0.3">
      <c r="A643" s="86">
        <v>604</v>
      </c>
      <c r="B643" s="139">
        <v>5.7795234420735113</v>
      </c>
      <c r="C643" s="140">
        <v>3</v>
      </c>
      <c r="D643" s="141">
        <v>3.467398954639858</v>
      </c>
      <c r="E643" s="140">
        <v>2</v>
      </c>
      <c r="F643" s="142">
        <v>1</v>
      </c>
      <c r="G643" s="140"/>
      <c r="H643" s="141"/>
      <c r="I643" s="140"/>
      <c r="J643" s="141"/>
      <c r="K643" s="140"/>
    </row>
    <row r="644" spans="1:11" ht="14.4" x14ac:dyDescent="0.3">
      <c r="A644" s="86">
        <v>605</v>
      </c>
      <c r="B644" s="139">
        <v>1.9591542156464423</v>
      </c>
      <c r="C644" s="140">
        <v>1</v>
      </c>
      <c r="D644" s="141">
        <v>1.5432715539849637</v>
      </c>
      <c r="E644" s="140">
        <v>1</v>
      </c>
      <c r="F644" s="142">
        <v>1</v>
      </c>
      <c r="G644" s="140"/>
      <c r="H644" s="141"/>
      <c r="I644" s="140"/>
      <c r="J644" s="141"/>
      <c r="K644" s="140"/>
    </row>
    <row r="645" spans="1:11" ht="14.4" x14ac:dyDescent="0.3">
      <c r="A645" s="86">
        <v>606</v>
      </c>
      <c r="B645" s="139">
        <v>4.4822031240030134</v>
      </c>
      <c r="C645" s="140">
        <v>3</v>
      </c>
      <c r="D645" s="141">
        <v>2.8474101578506987</v>
      </c>
      <c r="E645" s="140">
        <v>2</v>
      </c>
      <c r="F645" s="142">
        <v>1</v>
      </c>
      <c r="G645" s="140"/>
      <c r="H645" s="141"/>
      <c r="I645" s="140"/>
      <c r="J645" s="141"/>
      <c r="K645" s="140"/>
    </row>
    <row r="646" spans="1:11" ht="14.4" x14ac:dyDescent="0.3">
      <c r="A646" s="86">
        <v>607</v>
      </c>
      <c r="B646" s="139">
        <v>1.4909699625197559</v>
      </c>
      <c r="C646" s="140">
        <v>2</v>
      </c>
      <c r="D646" s="141">
        <v>1.2723302408273236</v>
      </c>
      <c r="E646" s="140">
        <v>2</v>
      </c>
      <c r="F646" s="142">
        <v>3</v>
      </c>
      <c r="G646" s="140"/>
      <c r="H646" s="141"/>
      <c r="I646" s="140"/>
      <c r="J646" s="141"/>
      <c r="K646" s="140"/>
    </row>
    <row r="647" spans="1:11" ht="14.4" x14ac:dyDescent="0.3">
      <c r="A647" s="86">
        <v>608</v>
      </c>
      <c r="B647" s="139">
        <v>1.2066458337416046</v>
      </c>
      <c r="C647" s="140">
        <v>0</v>
      </c>
      <c r="D647" s="141">
        <v>1.0986667041087426</v>
      </c>
      <c r="E647" s="140">
        <v>0</v>
      </c>
      <c r="F647" s="142">
        <v>0</v>
      </c>
      <c r="G647" s="140"/>
      <c r="H647" s="141"/>
      <c r="I647" s="140"/>
      <c r="J647" s="141"/>
      <c r="K647" s="140"/>
    </row>
    <row r="648" spans="1:11" ht="14.4" x14ac:dyDescent="0.3">
      <c r="A648" s="86">
        <v>609</v>
      </c>
      <c r="B648" s="139">
        <v>2.9147511520971445</v>
      </c>
      <c r="C648" s="140">
        <v>2</v>
      </c>
      <c r="D648" s="141">
        <v>2.0597226190396478</v>
      </c>
      <c r="E648" s="140">
        <v>2</v>
      </c>
      <c r="F648" s="142">
        <v>2</v>
      </c>
      <c r="G648" s="140"/>
      <c r="H648" s="141"/>
      <c r="I648" s="140"/>
      <c r="J648" s="141"/>
      <c r="K648" s="140"/>
    </row>
    <row r="649" spans="1:11" ht="14.4" x14ac:dyDescent="0.3">
      <c r="A649" s="86">
        <v>610</v>
      </c>
      <c r="B649" s="139">
        <v>1.8512553764640185</v>
      </c>
      <c r="C649" s="140">
        <v>2</v>
      </c>
      <c r="D649" s="141">
        <v>1.4821718351085273</v>
      </c>
      <c r="E649" s="140">
        <v>2</v>
      </c>
      <c r="F649" s="142">
        <v>2</v>
      </c>
      <c r="G649" s="140"/>
      <c r="H649" s="141"/>
      <c r="I649" s="140"/>
      <c r="J649" s="141"/>
      <c r="K649" s="140"/>
    </row>
    <row r="650" spans="1:11" ht="14.4" x14ac:dyDescent="0.3">
      <c r="A650" s="86">
        <v>611</v>
      </c>
      <c r="B650" s="139">
        <v>5.3962569075606233</v>
      </c>
      <c r="C650" s="140">
        <v>2</v>
      </c>
      <c r="D650" s="141">
        <v>3.2864492896936448</v>
      </c>
      <c r="E650" s="140">
        <v>1</v>
      </c>
      <c r="F650" s="142">
        <v>0</v>
      </c>
      <c r="G650" s="140"/>
      <c r="H650" s="141"/>
      <c r="I650" s="140"/>
      <c r="J650" s="141"/>
      <c r="K650" s="140"/>
    </row>
    <row r="651" spans="1:11" ht="14.4" x14ac:dyDescent="0.3">
      <c r="A651" s="86">
        <v>612</v>
      </c>
      <c r="B651" s="139">
        <v>3.1631602359933653</v>
      </c>
      <c r="C651" s="140">
        <v>4</v>
      </c>
      <c r="D651" s="141">
        <v>2.1884761697402251</v>
      </c>
      <c r="E651" s="140">
        <v>3</v>
      </c>
      <c r="F651" s="142">
        <v>3</v>
      </c>
      <c r="G651" s="140"/>
      <c r="H651" s="141"/>
      <c r="I651" s="140"/>
      <c r="J651" s="141"/>
      <c r="K651" s="140"/>
    </row>
    <row r="652" spans="1:11" ht="14.4" x14ac:dyDescent="0.3">
      <c r="A652" s="86">
        <v>613</v>
      </c>
      <c r="B652" s="139">
        <v>2.6472041588098381</v>
      </c>
      <c r="C652" s="140">
        <v>5</v>
      </c>
      <c r="D652" s="141">
        <v>1.9188552727653454</v>
      </c>
      <c r="E652" s="140">
        <v>4</v>
      </c>
      <c r="F652" s="142">
        <v>4</v>
      </c>
      <c r="G652" s="140"/>
      <c r="H652" s="141"/>
      <c r="I652" s="140"/>
      <c r="J652" s="141"/>
      <c r="K652" s="140"/>
    </row>
    <row r="653" spans="1:11" ht="14.4" x14ac:dyDescent="0.3">
      <c r="A653" s="86">
        <v>614</v>
      </c>
      <c r="B653" s="139">
        <v>2.1879148531060344</v>
      </c>
      <c r="C653" s="140">
        <v>0</v>
      </c>
      <c r="D653" s="141">
        <v>1.6706217348329344</v>
      </c>
      <c r="E653" s="140">
        <v>0</v>
      </c>
      <c r="F653" s="142">
        <v>0</v>
      </c>
      <c r="G653" s="140"/>
      <c r="H653" s="141"/>
      <c r="I653" s="140"/>
      <c r="J653" s="141"/>
      <c r="K653" s="140"/>
    </row>
    <row r="654" spans="1:11" ht="14.4" x14ac:dyDescent="0.3">
      <c r="A654" s="86">
        <v>615</v>
      </c>
      <c r="B654" s="139">
        <v>2.3155443535265792</v>
      </c>
      <c r="C654" s="140">
        <v>1</v>
      </c>
      <c r="D654" s="141">
        <v>1.7405199493759371</v>
      </c>
      <c r="E654" s="140">
        <v>1</v>
      </c>
      <c r="F654" s="142">
        <v>1</v>
      </c>
      <c r="G654" s="140"/>
      <c r="H654" s="141"/>
      <c r="I654" s="140"/>
      <c r="J654" s="141"/>
      <c r="K654" s="140"/>
    </row>
    <row r="655" spans="1:11" ht="14.4" x14ac:dyDescent="0.3">
      <c r="A655" s="86">
        <v>616</v>
      </c>
      <c r="B655" s="139">
        <v>3.3386124515799978</v>
      </c>
      <c r="C655" s="140">
        <v>5</v>
      </c>
      <c r="D655" s="141">
        <v>2.2783672787058449</v>
      </c>
      <c r="E655" s="140">
        <v>4</v>
      </c>
      <c r="F655" s="142">
        <v>4</v>
      </c>
      <c r="G655" s="140"/>
      <c r="H655" s="141"/>
      <c r="I655" s="140"/>
      <c r="J655" s="141"/>
      <c r="K655" s="140"/>
    </row>
    <row r="656" spans="1:11" ht="14.4" x14ac:dyDescent="0.3">
      <c r="A656" s="86">
        <v>617</v>
      </c>
      <c r="B656" s="139">
        <v>1.8888380201570942</v>
      </c>
      <c r="C656" s="140">
        <v>0</v>
      </c>
      <c r="D656" s="141">
        <v>1.5035348334986531</v>
      </c>
      <c r="E656" s="140">
        <v>0</v>
      </c>
      <c r="F656" s="142">
        <v>0</v>
      </c>
      <c r="G656" s="140"/>
      <c r="H656" s="141"/>
      <c r="I656" s="140"/>
      <c r="J656" s="141"/>
      <c r="K656" s="140"/>
    </row>
    <row r="657" spans="1:11" ht="14.4" x14ac:dyDescent="0.3">
      <c r="A657" s="86">
        <v>618</v>
      </c>
      <c r="B657" s="139">
        <v>1.62297128517691</v>
      </c>
      <c r="C657" s="140">
        <v>2</v>
      </c>
      <c r="D657" s="141">
        <v>1.3503593039354593</v>
      </c>
      <c r="E657" s="140">
        <v>2</v>
      </c>
      <c r="F657" s="142">
        <v>3</v>
      </c>
      <c r="G657" s="140"/>
      <c r="H657" s="141"/>
      <c r="I657" s="140"/>
      <c r="J657" s="141"/>
      <c r="K657" s="140"/>
    </row>
    <row r="658" spans="1:11" ht="14.4" x14ac:dyDescent="0.3">
      <c r="A658" s="86">
        <v>619</v>
      </c>
      <c r="B658" s="139">
        <v>3.7593405744628088</v>
      </c>
      <c r="C658" s="140">
        <v>3</v>
      </c>
      <c r="D658" s="141">
        <v>2.4908311158513823</v>
      </c>
      <c r="E658" s="140">
        <v>1</v>
      </c>
      <c r="F658" s="142">
        <v>1</v>
      </c>
      <c r="G658" s="140"/>
      <c r="H658" s="141"/>
      <c r="I658" s="140"/>
      <c r="J658" s="141"/>
      <c r="K658" s="140"/>
    </row>
    <row r="659" spans="1:11" ht="14.4" x14ac:dyDescent="0.3">
      <c r="A659" s="86">
        <v>620</v>
      </c>
      <c r="B659" s="139">
        <v>0.68270257909635834</v>
      </c>
      <c r="C659" s="140">
        <v>2</v>
      </c>
      <c r="D659" s="141">
        <v>0.7484391002037738</v>
      </c>
      <c r="E659" s="140">
        <v>2</v>
      </c>
      <c r="F659" s="142">
        <v>4</v>
      </c>
      <c r="G659" s="140"/>
      <c r="H659" s="141"/>
      <c r="I659" s="140"/>
      <c r="J659" s="141"/>
      <c r="K659" s="140"/>
    </row>
    <row r="660" spans="1:11" ht="14.4" x14ac:dyDescent="0.3">
      <c r="A660" s="86">
        <v>621</v>
      </c>
      <c r="B660" s="139">
        <v>1.0437758607110952</v>
      </c>
      <c r="C660" s="140">
        <v>1</v>
      </c>
      <c r="D660" s="141">
        <v>0.99488892791975947</v>
      </c>
      <c r="E660" s="140">
        <v>1</v>
      </c>
      <c r="F660" s="142">
        <v>2</v>
      </c>
      <c r="G660" s="140"/>
      <c r="H660" s="141"/>
      <c r="I660" s="140"/>
      <c r="J660" s="141"/>
      <c r="K660" s="140"/>
    </row>
    <row r="661" spans="1:11" ht="14.4" x14ac:dyDescent="0.3">
      <c r="A661" s="86">
        <v>622</v>
      </c>
      <c r="B661" s="139">
        <v>3.043052845977765</v>
      </c>
      <c r="C661" s="140">
        <v>2</v>
      </c>
      <c r="D661" s="141">
        <v>2.1264510627137385</v>
      </c>
      <c r="E661" s="140">
        <v>1</v>
      </c>
      <c r="F661" s="142">
        <v>1</v>
      </c>
      <c r="G661" s="140"/>
      <c r="H661" s="141"/>
      <c r="I661" s="140"/>
      <c r="J661" s="141"/>
      <c r="K661" s="140"/>
    </row>
    <row r="662" spans="1:11" ht="14.4" x14ac:dyDescent="0.3">
      <c r="A662" s="86">
        <v>623</v>
      </c>
      <c r="B662" s="139">
        <v>2.6316444662862839</v>
      </c>
      <c r="C662" s="140">
        <v>2</v>
      </c>
      <c r="D662" s="141">
        <v>1.910585740588888</v>
      </c>
      <c r="E662" s="140">
        <v>1</v>
      </c>
      <c r="F662" s="142">
        <v>2</v>
      </c>
      <c r="G662" s="140"/>
      <c r="H662" s="141"/>
      <c r="I662" s="140"/>
      <c r="J662" s="141"/>
      <c r="K662" s="140"/>
    </row>
    <row r="663" spans="1:11" ht="14.4" x14ac:dyDescent="0.3">
      <c r="A663" s="86">
        <v>624</v>
      </c>
      <c r="B663" s="139">
        <v>1.9574689512721399</v>
      </c>
      <c r="C663" s="140">
        <v>2</v>
      </c>
      <c r="D663" s="141">
        <v>1.5423226370195462</v>
      </c>
      <c r="E663" s="140">
        <v>2</v>
      </c>
      <c r="F663" s="142">
        <v>2</v>
      </c>
      <c r="G663" s="140"/>
      <c r="H663" s="141"/>
      <c r="I663" s="140"/>
      <c r="J663" s="141"/>
      <c r="K663" s="140"/>
    </row>
    <row r="664" spans="1:11" ht="14.4" x14ac:dyDescent="0.3">
      <c r="A664" s="86">
        <v>625</v>
      </c>
      <c r="B664" s="139">
        <v>1.068085443765534</v>
      </c>
      <c r="C664" s="140">
        <v>1</v>
      </c>
      <c r="D664" s="141">
        <v>1.0106149769010648</v>
      </c>
      <c r="E664" s="140">
        <v>1</v>
      </c>
      <c r="F664" s="142">
        <v>2</v>
      </c>
      <c r="G664" s="140"/>
      <c r="H664" s="141"/>
      <c r="I664" s="140"/>
      <c r="J664" s="141"/>
      <c r="K664" s="140"/>
    </row>
    <row r="665" spans="1:11" ht="14.4" x14ac:dyDescent="0.3">
      <c r="A665" s="86">
        <v>626</v>
      </c>
      <c r="B665" s="139">
        <v>0.77252648356361486</v>
      </c>
      <c r="C665" s="140">
        <v>0</v>
      </c>
      <c r="D665" s="141">
        <v>0.81240703093159938</v>
      </c>
      <c r="E665" s="140">
        <v>0</v>
      </c>
      <c r="F665" s="142">
        <v>1</v>
      </c>
      <c r="G665" s="140"/>
      <c r="H665" s="141"/>
      <c r="I665" s="140"/>
      <c r="J665" s="141"/>
      <c r="K665" s="140"/>
    </row>
    <row r="666" spans="1:11" ht="14.4" x14ac:dyDescent="0.3">
      <c r="A666" s="86">
        <v>627</v>
      </c>
      <c r="B666" s="139">
        <v>1.7337309417348405</v>
      </c>
      <c r="C666" s="140">
        <v>1</v>
      </c>
      <c r="D666" s="141">
        <v>1.4147720666854626</v>
      </c>
      <c r="E666" s="140">
        <v>0</v>
      </c>
      <c r="F666" s="142">
        <v>1</v>
      </c>
      <c r="G666" s="140"/>
      <c r="H666" s="141"/>
      <c r="I666" s="140"/>
      <c r="J666" s="141"/>
      <c r="K666" s="140"/>
    </row>
    <row r="667" spans="1:11" ht="14.4" x14ac:dyDescent="0.3">
      <c r="A667" s="86">
        <v>628</v>
      </c>
      <c r="B667" s="139">
        <v>1.9319252230989028</v>
      </c>
      <c r="C667" s="140">
        <v>2</v>
      </c>
      <c r="D667" s="141">
        <v>1.5279192893538562</v>
      </c>
      <c r="E667" s="140">
        <v>1</v>
      </c>
      <c r="F667" s="142">
        <v>2</v>
      </c>
      <c r="G667" s="140"/>
      <c r="H667" s="141"/>
      <c r="I667" s="140"/>
      <c r="J667" s="141"/>
      <c r="K667" s="140"/>
    </row>
    <row r="668" spans="1:11" ht="14.4" x14ac:dyDescent="0.3">
      <c r="A668" s="86">
        <v>629</v>
      </c>
      <c r="B668" s="139">
        <v>1.2923271466269124</v>
      </c>
      <c r="C668" s="140">
        <v>1</v>
      </c>
      <c r="D668" s="141">
        <v>1.15190516345489</v>
      </c>
      <c r="E668" s="140">
        <v>1</v>
      </c>
      <c r="F668" s="142">
        <v>2</v>
      </c>
      <c r="G668" s="140"/>
      <c r="H668" s="141"/>
      <c r="I668" s="140"/>
      <c r="J668" s="141"/>
      <c r="K668" s="140"/>
    </row>
    <row r="669" spans="1:11" ht="14.4" x14ac:dyDescent="0.3">
      <c r="A669" s="86">
        <v>630</v>
      </c>
      <c r="B669" s="139">
        <v>4.3516332415554748</v>
      </c>
      <c r="C669" s="140">
        <v>6</v>
      </c>
      <c r="D669" s="141">
        <v>2.7836914528282914</v>
      </c>
      <c r="E669" s="140">
        <v>4</v>
      </c>
      <c r="F669" s="142">
        <v>3</v>
      </c>
      <c r="G669" s="140"/>
      <c r="H669" s="141"/>
      <c r="I669" s="140"/>
      <c r="J669" s="141"/>
      <c r="K669" s="140"/>
    </row>
    <row r="670" spans="1:11" ht="14.4" x14ac:dyDescent="0.3">
      <c r="A670" s="86">
        <v>631</v>
      </c>
      <c r="B670" s="139">
        <v>2.7104346872750806</v>
      </c>
      <c r="C670" s="140">
        <v>2</v>
      </c>
      <c r="D670" s="141">
        <v>1.9523698515168451</v>
      </c>
      <c r="E670" s="140">
        <v>1</v>
      </c>
      <c r="F670" s="142">
        <v>1</v>
      </c>
      <c r="G670" s="140"/>
      <c r="H670" s="141"/>
      <c r="I670" s="140"/>
      <c r="J670" s="141"/>
      <c r="K670" s="140"/>
    </row>
    <row r="671" spans="1:11" ht="14.4" x14ac:dyDescent="0.3">
      <c r="A671" s="86">
        <v>632</v>
      </c>
      <c r="B671" s="139">
        <v>3.7474108776485608</v>
      </c>
      <c r="C671" s="140">
        <v>1</v>
      </c>
      <c r="D671" s="141">
        <v>2.484861755904932</v>
      </c>
      <c r="E671" s="140">
        <v>0</v>
      </c>
      <c r="F671" s="142">
        <v>0</v>
      </c>
      <c r="G671" s="140"/>
      <c r="H671" s="141"/>
      <c r="I671" s="140"/>
      <c r="J671" s="141"/>
      <c r="K671" s="140"/>
    </row>
    <row r="672" spans="1:11" ht="14.4" x14ac:dyDescent="0.3">
      <c r="A672" s="86">
        <v>633</v>
      </c>
      <c r="B672" s="139">
        <v>2.0630503373215863</v>
      </c>
      <c r="C672" s="140">
        <v>3</v>
      </c>
      <c r="D672" s="141">
        <v>1.6014592900299096</v>
      </c>
      <c r="E672" s="140">
        <v>2</v>
      </c>
      <c r="F672" s="142">
        <v>3</v>
      </c>
      <c r="G672" s="140"/>
      <c r="H672" s="141"/>
      <c r="I672" s="140"/>
      <c r="J672" s="141"/>
      <c r="K672" s="140"/>
    </row>
    <row r="673" spans="1:11" ht="14.4" x14ac:dyDescent="0.3">
      <c r="A673" s="86">
        <v>634</v>
      </c>
      <c r="B673" s="139">
        <v>4.5960624437563142</v>
      </c>
      <c r="C673" s="140">
        <v>4</v>
      </c>
      <c r="D673" s="141">
        <v>2.902750536990705</v>
      </c>
      <c r="E673" s="140">
        <v>3</v>
      </c>
      <c r="F673" s="142">
        <v>2</v>
      </c>
      <c r="G673" s="140"/>
      <c r="H673" s="141"/>
      <c r="I673" s="140"/>
      <c r="J673" s="141"/>
      <c r="K673" s="140"/>
    </row>
    <row r="674" spans="1:11" ht="14.4" x14ac:dyDescent="0.3">
      <c r="A674" s="86">
        <v>635</v>
      </c>
      <c r="B674" s="139">
        <v>1.0828064537575297</v>
      </c>
      <c r="C674" s="140">
        <v>2</v>
      </c>
      <c r="D674" s="141">
        <v>1.0200954670590017</v>
      </c>
      <c r="E674" s="140">
        <v>2</v>
      </c>
      <c r="F674" s="142">
        <v>4</v>
      </c>
      <c r="G674" s="140"/>
      <c r="H674" s="141"/>
      <c r="I674" s="140"/>
      <c r="J674" s="141"/>
      <c r="K674" s="140"/>
    </row>
    <row r="675" spans="1:11" ht="14.4" x14ac:dyDescent="0.3">
      <c r="A675" s="86">
        <v>636</v>
      </c>
      <c r="B675" s="139">
        <v>2.352378950752342</v>
      </c>
      <c r="C675" s="140">
        <v>1</v>
      </c>
      <c r="D675" s="141">
        <v>1.7605531234296876</v>
      </c>
      <c r="E675" s="140">
        <v>1</v>
      </c>
      <c r="F675" s="142">
        <v>1</v>
      </c>
      <c r="G675" s="140"/>
      <c r="H675" s="141"/>
      <c r="I675" s="140"/>
      <c r="J675" s="141"/>
      <c r="K675" s="140"/>
    </row>
    <row r="676" spans="1:11" ht="14.4" x14ac:dyDescent="0.3">
      <c r="A676" s="86">
        <v>637</v>
      </c>
      <c r="B676" s="139">
        <v>2.6595853687209283</v>
      </c>
      <c r="C676" s="140">
        <v>1</v>
      </c>
      <c r="D676" s="141">
        <v>1.9254291756944275</v>
      </c>
      <c r="E676" s="140">
        <v>0</v>
      </c>
      <c r="F676" s="142">
        <v>0</v>
      </c>
      <c r="G676" s="140"/>
      <c r="H676" s="141"/>
      <c r="I676" s="140"/>
      <c r="J676" s="141"/>
      <c r="K676" s="140"/>
    </row>
    <row r="677" spans="1:11" ht="14.4" x14ac:dyDescent="0.3">
      <c r="A677" s="86">
        <v>638</v>
      </c>
      <c r="B677" s="139">
        <v>8.6090440439626743</v>
      </c>
      <c r="C677" s="140">
        <v>14</v>
      </c>
      <c r="D677" s="141">
        <v>4.7632061150168798</v>
      </c>
      <c r="E677" s="140">
        <v>9</v>
      </c>
      <c r="F677" s="142">
        <v>5</v>
      </c>
      <c r="G677" s="140"/>
      <c r="H677" s="141"/>
      <c r="I677" s="140"/>
      <c r="J677" s="141"/>
      <c r="K677" s="140"/>
    </row>
    <row r="678" spans="1:11" ht="14.4" x14ac:dyDescent="0.3">
      <c r="A678" s="86">
        <v>639</v>
      </c>
      <c r="B678" s="139">
        <v>1.9255785574430353</v>
      </c>
      <c r="C678" s="140">
        <v>0</v>
      </c>
      <c r="D678" s="141">
        <v>1.5243345708291414</v>
      </c>
      <c r="E678" s="140">
        <v>0</v>
      </c>
      <c r="F678" s="142">
        <v>0</v>
      </c>
      <c r="G678" s="140"/>
      <c r="H678" s="141"/>
      <c r="I678" s="140"/>
      <c r="J678" s="141"/>
      <c r="K678" s="140"/>
    </row>
    <row r="679" spans="1:11" ht="14.4" x14ac:dyDescent="0.3">
      <c r="A679" s="86">
        <v>640</v>
      </c>
      <c r="B679" s="139">
        <v>1.6765654489579098</v>
      </c>
      <c r="C679" s="140">
        <v>2</v>
      </c>
      <c r="D679" s="141">
        <v>1.3816410677256501</v>
      </c>
      <c r="E679" s="140">
        <v>1</v>
      </c>
      <c r="F679" s="142">
        <v>2</v>
      </c>
      <c r="G679" s="140"/>
      <c r="H679" s="141"/>
      <c r="I679" s="140"/>
      <c r="J679" s="141"/>
      <c r="K679" s="140"/>
    </row>
    <row r="680" spans="1:11" ht="14.4" x14ac:dyDescent="0.3">
      <c r="A680" s="86">
        <v>641</v>
      </c>
      <c r="B680" s="139">
        <v>5.4376146773308855</v>
      </c>
      <c r="C680" s="140">
        <v>3</v>
      </c>
      <c r="D680" s="141">
        <v>3.3060561227857033</v>
      </c>
      <c r="E680" s="140">
        <v>2</v>
      </c>
      <c r="F680" s="142">
        <v>1</v>
      </c>
      <c r="G680" s="140"/>
      <c r="H680" s="141"/>
      <c r="I680" s="140"/>
      <c r="J680" s="141"/>
      <c r="K680" s="140"/>
    </row>
    <row r="681" spans="1:11" ht="14.4" x14ac:dyDescent="0.3">
      <c r="A681" s="86">
        <v>642</v>
      </c>
      <c r="B681" s="139">
        <v>4.1394481927897031</v>
      </c>
      <c r="C681" s="140">
        <v>4</v>
      </c>
      <c r="D681" s="141">
        <v>2.6795268935177941</v>
      </c>
      <c r="E681" s="140">
        <v>3</v>
      </c>
      <c r="F681" s="142">
        <v>2</v>
      </c>
      <c r="G681" s="140"/>
      <c r="H681" s="141"/>
      <c r="I681" s="140"/>
      <c r="J681" s="141"/>
      <c r="K681" s="140"/>
    </row>
    <row r="682" spans="1:11" ht="14.4" x14ac:dyDescent="0.3">
      <c r="A682" s="86">
        <v>643</v>
      </c>
      <c r="B682" s="139">
        <v>5.0543899367278424</v>
      </c>
      <c r="C682" s="140">
        <v>6</v>
      </c>
      <c r="D682" s="141">
        <v>3.1235731436389931</v>
      </c>
      <c r="E682" s="140">
        <v>4</v>
      </c>
      <c r="F682" s="142">
        <v>2</v>
      </c>
      <c r="G682" s="140"/>
      <c r="H682" s="141"/>
      <c r="I682" s="140"/>
      <c r="J682" s="141"/>
      <c r="K682" s="140"/>
    </row>
    <row r="683" spans="1:11" ht="14.4" x14ac:dyDescent="0.3">
      <c r="A683" s="86">
        <v>644</v>
      </c>
      <c r="B683" s="139">
        <v>5.4180720651491061</v>
      </c>
      <c r="C683" s="140">
        <v>6</v>
      </c>
      <c r="D683" s="141">
        <v>3.2967939113682725</v>
      </c>
      <c r="E683" s="140">
        <v>4</v>
      </c>
      <c r="F683" s="142">
        <v>3</v>
      </c>
      <c r="G683" s="140"/>
      <c r="H683" s="141"/>
      <c r="I683" s="140"/>
      <c r="J683" s="141"/>
      <c r="K683" s="140"/>
    </row>
    <row r="684" spans="1:11" ht="14.4" x14ac:dyDescent="0.3">
      <c r="A684" s="86">
        <v>645</v>
      </c>
      <c r="B684" s="139">
        <v>2.8571855414870182</v>
      </c>
      <c r="C684" s="140">
        <v>2</v>
      </c>
      <c r="D684" s="141">
        <v>2.0296163105274809</v>
      </c>
      <c r="E684" s="140">
        <v>1</v>
      </c>
      <c r="F684" s="142">
        <v>1</v>
      </c>
      <c r="G684" s="140"/>
      <c r="H684" s="141"/>
      <c r="I684" s="140"/>
      <c r="J684" s="141"/>
      <c r="K684" s="140"/>
    </row>
    <row r="685" spans="1:11" ht="14.4" x14ac:dyDescent="0.3">
      <c r="A685" s="86">
        <v>646</v>
      </c>
      <c r="B685" s="139">
        <v>5.2818417668266919</v>
      </c>
      <c r="C685" s="140">
        <v>2</v>
      </c>
      <c r="D685" s="141">
        <v>3.2321006198147502</v>
      </c>
      <c r="E685" s="140">
        <v>1</v>
      </c>
      <c r="F685" s="142">
        <v>0</v>
      </c>
      <c r="G685" s="140"/>
      <c r="H685" s="141"/>
      <c r="I685" s="140"/>
      <c r="J685" s="141"/>
      <c r="K685" s="140"/>
    </row>
    <row r="686" spans="1:11" ht="14.4" x14ac:dyDescent="0.3">
      <c r="A686" s="86">
        <v>647</v>
      </c>
      <c r="B686" s="139">
        <v>3.4997494345827849</v>
      </c>
      <c r="C686" s="140">
        <v>7</v>
      </c>
      <c r="D686" s="141">
        <v>2.360229322711707</v>
      </c>
      <c r="E686" s="140">
        <v>5</v>
      </c>
      <c r="F686" s="142">
        <v>5</v>
      </c>
      <c r="G686" s="140"/>
      <c r="H686" s="141"/>
      <c r="I686" s="140"/>
      <c r="J686" s="141"/>
      <c r="K686" s="140"/>
    </row>
    <row r="687" spans="1:11" ht="14.4" x14ac:dyDescent="0.3">
      <c r="A687" s="86">
        <v>648</v>
      </c>
      <c r="B687" s="139">
        <v>2.6390635482014693</v>
      </c>
      <c r="C687" s="140">
        <v>1</v>
      </c>
      <c r="D687" s="141">
        <v>1.9145298849516268</v>
      </c>
      <c r="E687" s="140">
        <v>1</v>
      </c>
      <c r="F687" s="142">
        <v>1</v>
      </c>
      <c r="G687" s="140"/>
      <c r="H687" s="141"/>
      <c r="I687" s="140"/>
      <c r="J687" s="141"/>
      <c r="K687" s="140"/>
    </row>
    <row r="688" spans="1:11" ht="14.4" x14ac:dyDescent="0.3">
      <c r="A688" s="86">
        <v>649</v>
      </c>
      <c r="B688" s="139">
        <v>3.3547077062456894</v>
      </c>
      <c r="C688" s="140">
        <v>1</v>
      </c>
      <c r="D688" s="141">
        <v>2.2865731219559531</v>
      </c>
      <c r="E688" s="140">
        <v>0</v>
      </c>
      <c r="F688" s="142">
        <v>0</v>
      </c>
      <c r="G688" s="140"/>
      <c r="H688" s="141"/>
      <c r="I688" s="140"/>
      <c r="J688" s="141"/>
      <c r="K688" s="140"/>
    </row>
    <row r="689" spans="1:11" ht="14.4" x14ac:dyDescent="0.3">
      <c r="A689" s="86">
        <v>650</v>
      </c>
      <c r="B689" s="139">
        <v>6.1956349769145085</v>
      </c>
      <c r="C689" s="140">
        <v>8</v>
      </c>
      <c r="D689" s="141">
        <v>3.6620846318148756</v>
      </c>
      <c r="E689" s="140">
        <v>5</v>
      </c>
      <c r="F689" s="142">
        <v>3</v>
      </c>
      <c r="G689" s="140"/>
      <c r="H689" s="141"/>
      <c r="I689" s="140"/>
      <c r="J689" s="141"/>
      <c r="K689" s="140"/>
    </row>
    <row r="690" spans="1:11" ht="14.4" x14ac:dyDescent="0.3">
      <c r="A690" s="86">
        <v>651</v>
      </c>
      <c r="B690" s="139">
        <v>2.4331764633517379</v>
      </c>
      <c r="C690" s="140">
        <v>2</v>
      </c>
      <c r="D690" s="141">
        <v>1.80428862034958</v>
      </c>
      <c r="E690" s="140">
        <v>1</v>
      </c>
      <c r="F690" s="142">
        <v>2</v>
      </c>
      <c r="G690" s="140"/>
      <c r="H690" s="141"/>
      <c r="I690" s="140"/>
      <c r="J690" s="141"/>
      <c r="K690" s="140"/>
    </row>
    <row r="691" spans="1:11" ht="14.4" x14ac:dyDescent="0.3">
      <c r="A691" s="86">
        <v>652</v>
      </c>
      <c r="B691" s="139">
        <v>1.692710154150626</v>
      </c>
      <c r="C691" s="140">
        <v>1</v>
      </c>
      <c r="D691" s="141">
        <v>1.3910220289701685</v>
      </c>
      <c r="E691" s="140">
        <v>0</v>
      </c>
      <c r="F691" s="142">
        <v>1</v>
      </c>
      <c r="G691" s="140"/>
      <c r="H691" s="141"/>
      <c r="I691" s="140"/>
      <c r="J691" s="141"/>
      <c r="K691" s="140"/>
    </row>
    <row r="692" spans="1:11" ht="14.4" x14ac:dyDescent="0.3">
      <c r="A692" s="86">
        <v>653</v>
      </c>
      <c r="B692" s="139">
        <v>2.3692009784589008</v>
      </c>
      <c r="C692" s="140">
        <v>4</v>
      </c>
      <c r="D692" s="141">
        <v>1.7696820908463193</v>
      </c>
      <c r="E692" s="140">
        <v>3</v>
      </c>
      <c r="F692" s="142">
        <v>4</v>
      </c>
      <c r="G692" s="140"/>
      <c r="H692" s="141"/>
      <c r="I692" s="140"/>
      <c r="J692" s="141"/>
      <c r="K692" s="140"/>
    </row>
    <row r="693" spans="1:11" ht="14.4" x14ac:dyDescent="0.3">
      <c r="A693" s="86">
        <v>654</v>
      </c>
      <c r="B693" s="139">
        <v>1.3853469697015373</v>
      </c>
      <c r="C693" s="140">
        <v>0</v>
      </c>
      <c r="D693" s="141">
        <v>1.2087849976991718</v>
      </c>
      <c r="E693" s="140">
        <v>0</v>
      </c>
      <c r="F693" s="142">
        <v>0</v>
      </c>
      <c r="G693" s="140"/>
      <c r="H693" s="141"/>
      <c r="I693" s="140"/>
      <c r="J693" s="141"/>
      <c r="K693" s="140"/>
    </row>
    <row r="694" spans="1:11" ht="14.4" x14ac:dyDescent="0.3">
      <c r="A694" s="86">
        <v>655</v>
      </c>
      <c r="B694" s="139">
        <v>3.4049015491982253</v>
      </c>
      <c r="C694" s="140">
        <v>1</v>
      </c>
      <c r="D694" s="141">
        <v>2.312121497197221</v>
      </c>
      <c r="E694" s="140">
        <v>1</v>
      </c>
      <c r="F694" s="142">
        <v>0</v>
      </c>
      <c r="G694" s="140"/>
      <c r="H694" s="141"/>
      <c r="I694" s="140"/>
      <c r="J694" s="141"/>
      <c r="K694" s="140"/>
    </row>
    <row r="695" spans="1:11" ht="14.4" x14ac:dyDescent="0.3">
      <c r="A695" s="86">
        <v>656</v>
      </c>
      <c r="B695" s="139">
        <v>0.93115248938751738</v>
      </c>
      <c r="C695" s="140">
        <v>1</v>
      </c>
      <c r="D695" s="141">
        <v>0.92079833918999043</v>
      </c>
      <c r="E695" s="140">
        <v>1</v>
      </c>
      <c r="F695" s="142">
        <v>3</v>
      </c>
      <c r="G695" s="140"/>
      <c r="H695" s="141"/>
      <c r="I695" s="140"/>
      <c r="J695" s="141"/>
      <c r="K695" s="140"/>
    </row>
    <row r="696" spans="1:11" ht="14.4" x14ac:dyDescent="0.3">
      <c r="A696" s="86">
        <v>657</v>
      </c>
      <c r="B696" s="139">
        <v>4.3290128361637681</v>
      </c>
      <c r="C696" s="140">
        <v>3</v>
      </c>
      <c r="D696" s="141">
        <v>2.7726238625609319</v>
      </c>
      <c r="E696" s="140">
        <v>2</v>
      </c>
      <c r="F696" s="142">
        <v>1</v>
      </c>
      <c r="G696" s="140"/>
      <c r="H696" s="141"/>
      <c r="I696" s="140"/>
      <c r="J696" s="141"/>
      <c r="K696" s="140"/>
    </row>
    <row r="697" spans="1:11" ht="14.4" x14ac:dyDescent="0.3">
      <c r="A697" s="86">
        <v>658</v>
      </c>
      <c r="B697" s="139">
        <v>2.827181148581499</v>
      </c>
      <c r="C697" s="140">
        <v>1</v>
      </c>
      <c r="D697" s="141">
        <v>2.013881656195331</v>
      </c>
      <c r="E697" s="140">
        <v>1</v>
      </c>
      <c r="F697" s="142">
        <v>1</v>
      </c>
      <c r="G697" s="140"/>
      <c r="H697" s="141"/>
      <c r="I697" s="140"/>
      <c r="J697" s="141"/>
      <c r="K697" s="140"/>
    </row>
    <row r="698" spans="1:11" ht="14.4" x14ac:dyDescent="0.3">
      <c r="A698" s="86">
        <v>659</v>
      </c>
      <c r="B698" s="139">
        <v>1.5292813175727182</v>
      </c>
      <c r="C698" s="140">
        <v>1</v>
      </c>
      <c r="D698" s="141">
        <v>1.2951279198893049</v>
      </c>
      <c r="E698" s="140">
        <v>1</v>
      </c>
      <c r="F698" s="142">
        <v>2</v>
      </c>
      <c r="G698" s="140"/>
      <c r="H698" s="141"/>
      <c r="I698" s="140"/>
      <c r="J698" s="141"/>
      <c r="K698" s="140"/>
    </row>
    <row r="699" spans="1:11" ht="14.4" x14ac:dyDescent="0.3">
      <c r="A699" s="86">
        <v>660</v>
      </c>
      <c r="B699" s="139">
        <v>4.4982998911323016</v>
      </c>
      <c r="C699" s="140">
        <v>8</v>
      </c>
      <c r="D699" s="141">
        <v>2.8552462763270401</v>
      </c>
      <c r="E699" s="140">
        <v>6</v>
      </c>
      <c r="F699" s="142">
        <v>5</v>
      </c>
      <c r="G699" s="140"/>
      <c r="H699" s="141"/>
      <c r="I699" s="140"/>
      <c r="J699" s="141"/>
      <c r="K699" s="140"/>
    </row>
    <row r="700" spans="1:11" ht="14.4" x14ac:dyDescent="0.3">
      <c r="A700" s="86">
        <v>661</v>
      </c>
      <c r="B700" s="139">
        <v>1.9500555828101105</v>
      </c>
      <c r="C700" s="140">
        <v>1</v>
      </c>
      <c r="D700" s="141">
        <v>1.5381464330267309</v>
      </c>
      <c r="E700" s="140">
        <v>0</v>
      </c>
      <c r="F700" s="142">
        <v>1</v>
      </c>
      <c r="G700" s="140"/>
      <c r="H700" s="141"/>
      <c r="I700" s="140"/>
      <c r="J700" s="141"/>
      <c r="K700" s="140"/>
    </row>
    <row r="701" spans="1:11" ht="14.4" x14ac:dyDescent="0.3">
      <c r="A701" s="86">
        <v>662</v>
      </c>
      <c r="B701" s="139">
        <v>2.7222645928343461</v>
      </c>
      <c r="C701" s="140">
        <v>2</v>
      </c>
      <c r="D701" s="141">
        <v>1.9586242763841335</v>
      </c>
      <c r="E701" s="140">
        <v>1</v>
      </c>
      <c r="F701" s="142">
        <v>1</v>
      </c>
      <c r="G701" s="140"/>
      <c r="H701" s="141"/>
      <c r="I701" s="140"/>
      <c r="J701" s="141"/>
      <c r="K701" s="140"/>
    </row>
    <row r="702" spans="1:11" ht="14.4" x14ac:dyDescent="0.3">
      <c r="A702" s="86">
        <v>663</v>
      </c>
      <c r="B702" s="139">
        <v>2.5780232110165882</v>
      </c>
      <c r="C702" s="140">
        <v>1</v>
      </c>
      <c r="D702" s="141">
        <v>1.8820183044366581</v>
      </c>
      <c r="E702" s="140">
        <v>1</v>
      </c>
      <c r="F702" s="142">
        <v>1</v>
      </c>
      <c r="G702" s="140"/>
      <c r="H702" s="141"/>
      <c r="I702" s="140"/>
      <c r="J702" s="141"/>
      <c r="K702" s="140"/>
    </row>
    <row r="703" spans="1:11" ht="14.4" x14ac:dyDescent="0.3">
      <c r="A703" s="86">
        <v>664</v>
      </c>
      <c r="B703" s="139">
        <v>4.0307868648909428</v>
      </c>
      <c r="C703" s="140">
        <v>3</v>
      </c>
      <c r="D703" s="141">
        <v>2.6258705257955208</v>
      </c>
      <c r="E703" s="140">
        <v>2</v>
      </c>
      <c r="F703" s="142">
        <v>1</v>
      </c>
      <c r="G703" s="140"/>
      <c r="H703" s="141"/>
      <c r="I703" s="140"/>
      <c r="J703" s="141"/>
      <c r="K703" s="140"/>
    </row>
    <row r="704" spans="1:11" ht="14.4" x14ac:dyDescent="0.3">
      <c r="A704" s="86">
        <v>665</v>
      </c>
      <c r="B704" s="139">
        <v>0.46815447363172513</v>
      </c>
      <c r="C704" s="140">
        <v>0</v>
      </c>
      <c r="D704" s="141">
        <v>0.58505391518014183</v>
      </c>
      <c r="E704" s="140">
        <v>0</v>
      </c>
      <c r="F704" s="142">
        <v>0</v>
      </c>
      <c r="G704" s="140"/>
      <c r="H704" s="141"/>
      <c r="I704" s="140"/>
      <c r="J704" s="141"/>
      <c r="K704" s="140"/>
    </row>
    <row r="705" spans="1:11" ht="14.4" x14ac:dyDescent="0.3">
      <c r="A705" s="86">
        <v>666</v>
      </c>
      <c r="B705" s="139">
        <v>1.0810793301813173</v>
      </c>
      <c r="C705" s="140">
        <v>2</v>
      </c>
      <c r="D705" s="141">
        <v>1.0189848170682323</v>
      </c>
      <c r="E705" s="140">
        <v>2</v>
      </c>
      <c r="F705" s="142">
        <v>3</v>
      </c>
      <c r="G705" s="140"/>
      <c r="H705" s="141"/>
      <c r="I705" s="140"/>
      <c r="J705" s="141"/>
      <c r="K705" s="140"/>
    </row>
    <row r="706" spans="1:11" ht="14.4" x14ac:dyDescent="0.3">
      <c r="A706" s="86">
        <v>667</v>
      </c>
      <c r="B706" s="139">
        <v>1.9241372036221003</v>
      </c>
      <c r="C706" s="140">
        <v>1</v>
      </c>
      <c r="D706" s="141">
        <v>1.523520129544524</v>
      </c>
      <c r="E706" s="140">
        <v>0</v>
      </c>
      <c r="F706" s="142">
        <v>1</v>
      </c>
      <c r="G706" s="140"/>
      <c r="H706" s="141"/>
      <c r="I706" s="140"/>
      <c r="J706" s="141"/>
      <c r="K706" s="140"/>
    </row>
    <row r="707" spans="1:11" ht="14.4" x14ac:dyDescent="0.3">
      <c r="A707" s="86">
        <v>668</v>
      </c>
      <c r="B707" s="139">
        <v>1.823432009880013</v>
      </c>
      <c r="C707" s="140">
        <v>0</v>
      </c>
      <c r="D707" s="141">
        <v>1.4662983069079139</v>
      </c>
      <c r="E707" s="140">
        <v>0</v>
      </c>
      <c r="F707" s="142">
        <v>0</v>
      </c>
      <c r="G707" s="140"/>
      <c r="H707" s="141"/>
      <c r="I707" s="140"/>
      <c r="J707" s="141"/>
      <c r="K707" s="140"/>
    </row>
    <row r="708" spans="1:11" ht="14.4" x14ac:dyDescent="0.3">
      <c r="A708" s="86">
        <v>669</v>
      </c>
      <c r="B708" s="139">
        <v>1.373468876330312</v>
      </c>
      <c r="C708" s="140">
        <v>0</v>
      </c>
      <c r="D708" s="141">
        <v>1.2015716710054196</v>
      </c>
      <c r="E708" s="140">
        <v>0</v>
      </c>
      <c r="F708" s="142">
        <v>1</v>
      </c>
      <c r="G708" s="140"/>
      <c r="H708" s="141"/>
      <c r="I708" s="140"/>
      <c r="J708" s="141"/>
      <c r="K708" s="140"/>
    </row>
    <row r="709" spans="1:11" ht="14.4" x14ac:dyDescent="0.3">
      <c r="A709" s="86">
        <v>670</v>
      </c>
      <c r="B709" s="139">
        <v>2.3800258537977665</v>
      </c>
      <c r="C709" s="140">
        <v>2</v>
      </c>
      <c r="D709" s="141">
        <v>1.775549988764574</v>
      </c>
      <c r="E709" s="140">
        <v>1</v>
      </c>
      <c r="F709" s="142">
        <v>1</v>
      </c>
      <c r="G709" s="140"/>
      <c r="H709" s="141"/>
      <c r="I709" s="140"/>
      <c r="J709" s="141"/>
      <c r="K709" s="140"/>
    </row>
    <row r="710" spans="1:11" ht="14.4" x14ac:dyDescent="0.3">
      <c r="A710" s="86">
        <v>671</v>
      </c>
      <c r="B710" s="139">
        <v>1.6048674617699352</v>
      </c>
      <c r="C710" s="140">
        <v>1</v>
      </c>
      <c r="D710" s="141">
        <v>1.3397423127994643</v>
      </c>
      <c r="E710" s="140">
        <v>1</v>
      </c>
      <c r="F710" s="142">
        <v>2</v>
      </c>
      <c r="G710" s="140"/>
      <c r="H710" s="141"/>
      <c r="I710" s="140"/>
      <c r="J710" s="141"/>
      <c r="K710" s="140"/>
    </row>
    <row r="711" spans="1:11" ht="14.4" x14ac:dyDescent="0.3">
      <c r="A711" s="86">
        <v>672</v>
      </c>
      <c r="B711" s="139">
        <v>4.6030466934747167</v>
      </c>
      <c r="C711" s="140">
        <v>4</v>
      </c>
      <c r="D711" s="141">
        <v>2.9061385944872327</v>
      </c>
      <c r="E711" s="140">
        <v>2</v>
      </c>
      <c r="F711" s="142">
        <v>2</v>
      </c>
      <c r="G711" s="140"/>
      <c r="H711" s="141"/>
      <c r="I711" s="140"/>
      <c r="J711" s="141"/>
      <c r="K711" s="140"/>
    </row>
    <row r="712" spans="1:11" ht="14.4" x14ac:dyDescent="0.3">
      <c r="A712" s="86">
        <v>673</v>
      </c>
      <c r="B712" s="139">
        <v>3.1586013940716264</v>
      </c>
      <c r="C712" s="140">
        <v>3</v>
      </c>
      <c r="D712" s="141">
        <v>2.1861293983845429</v>
      </c>
      <c r="E712" s="140">
        <v>2</v>
      </c>
      <c r="F712" s="142">
        <v>2</v>
      </c>
      <c r="G712" s="140"/>
      <c r="H712" s="141"/>
      <c r="I712" s="140"/>
      <c r="J712" s="141"/>
      <c r="K712" s="140"/>
    </row>
    <row r="713" spans="1:11" ht="14.4" x14ac:dyDescent="0.3">
      <c r="A713" s="86">
        <v>674</v>
      </c>
      <c r="B713" s="139">
        <v>1.8113392889531013</v>
      </c>
      <c r="C713" s="140">
        <v>0</v>
      </c>
      <c r="D713" s="141">
        <v>1.4593835702020126</v>
      </c>
      <c r="E713" s="140">
        <v>0</v>
      </c>
      <c r="F713" s="142">
        <v>1</v>
      </c>
      <c r="G713" s="140"/>
      <c r="H713" s="141"/>
      <c r="I713" s="140"/>
      <c r="J713" s="141"/>
      <c r="K713" s="140"/>
    </row>
    <row r="714" spans="1:11" ht="14.4" x14ac:dyDescent="0.3">
      <c r="A714" s="86">
        <v>675</v>
      </c>
      <c r="B714" s="139">
        <v>0.23569651467956199</v>
      </c>
      <c r="C714" s="140">
        <v>0</v>
      </c>
      <c r="D714" s="141">
        <v>0.37888461366370985</v>
      </c>
      <c r="E714" s="140">
        <v>0</v>
      </c>
      <c r="F714" s="142">
        <v>2</v>
      </c>
      <c r="G714" s="140"/>
      <c r="H714" s="141"/>
      <c r="I714" s="140"/>
      <c r="J714" s="141"/>
      <c r="K714" s="140"/>
    </row>
    <row r="715" spans="1:11" ht="14.4" x14ac:dyDescent="0.3">
      <c r="A715" s="86">
        <v>676</v>
      </c>
      <c r="B715" s="139">
        <v>3.8139498793897335</v>
      </c>
      <c r="C715" s="140">
        <v>5</v>
      </c>
      <c r="D715" s="141">
        <v>2.5181181618470436</v>
      </c>
      <c r="E715" s="140">
        <v>3</v>
      </c>
      <c r="F715" s="142">
        <v>3</v>
      </c>
      <c r="G715" s="140"/>
      <c r="H715" s="141"/>
      <c r="I715" s="140"/>
      <c r="J715" s="141"/>
      <c r="K715" s="140"/>
    </row>
    <row r="716" spans="1:11" ht="14.4" x14ac:dyDescent="0.3">
      <c r="A716" s="86">
        <v>677</v>
      </c>
      <c r="B716" s="139">
        <v>1.4337552204850461</v>
      </c>
      <c r="C716" s="140">
        <v>2</v>
      </c>
      <c r="D716" s="141">
        <v>1.2380389966517498</v>
      </c>
      <c r="E716" s="140">
        <v>2</v>
      </c>
      <c r="F716" s="142">
        <v>3</v>
      </c>
      <c r="G716" s="140"/>
      <c r="H716" s="141"/>
      <c r="I716" s="140"/>
      <c r="J716" s="141"/>
      <c r="K716" s="140"/>
    </row>
    <row r="717" spans="1:11" ht="14.4" x14ac:dyDescent="0.3">
      <c r="A717" s="86">
        <v>678</v>
      </c>
      <c r="B717" s="139">
        <v>7.2764082112481079</v>
      </c>
      <c r="C717" s="140">
        <v>6</v>
      </c>
      <c r="D717" s="141">
        <v>4.1604260046432229</v>
      </c>
      <c r="E717" s="140">
        <v>3</v>
      </c>
      <c r="F717" s="142">
        <v>1</v>
      </c>
      <c r="G717" s="140"/>
      <c r="H717" s="141"/>
      <c r="I717" s="140"/>
      <c r="J717" s="141"/>
      <c r="K717" s="140"/>
    </row>
    <row r="718" spans="1:11" ht="14.4" x14ac:dyDescent="0.3">
      <c r="A718" s="86">
        <v>679</v>
      </c>
      <c r="B718" s="139">
        <v>1.1442627128524714</v>
      </c>
      <c r="C718" s="140">
        <v>1</v>
      </c>
      <c r="D718" s="141">
        <v>1.05934233674704</v>
      </c>
      <c r="E718" s="140">
        <v>1</v>
      </c>
      <c r="F718" s="142">
        <v>2</v>
      </c>
      <c r="G718" s="140"/>
      <c r="H718" s="141"/>
      <c r="I718" s="140"/>
      <c r="J718" s="141"/>
      <c r="K718" s="140"/>
    </row>
    <row r="719" spans="1:11" ht="14.4" x14ac:dyDescent="0.3">
      <c r="A719" s="86">
        <v>680</v>
      </c>
      <c r="B719" s="139">
        <v>1.911493548231481</v>
      </c>
      <c r="C719" s="140">
        <v>3</v>
      </c>
      <c r="D719" s="141">
        <v>1.5163704187241365</v>
      </c>
      <c r="E719" s="140">
        <v>2</v>
      </c>
      <c r="F719" s="142">
        <v>3</v>
      </c>
      <c r="G719" s="140"/>
      <c r="H719" s="141"/>
      <c r="I719" s="140"/>
      <c r="J719" s="141"/>
      <c r="K719" s="140"/>
    </row>
    <row r="720" spans="1:11" ht="14.4" x14ac:dyDescent="0.3">
      <c r="A720" s="86">
        <v>681</v>
      </c>
      <c r="B720" s="139">
        <v>2.4850973764186204</v>
      </c>
      <c r="C720" s="140">
        <v>1</v>
      </c>
      <c r="D720" s="141">
        <v>1.8322480935785312</v>
      </c>
      <c r="E720" s="140">
        <v>1</v>
      </c>
      <c r="F720" s="142">
        <v>1</v>
      </c>
      <c r="G720" s="140"/>
      <c r="H720" s="141"/>
      <c r="I720" s="140"/>
      <c r="J720" s="141"/>
      <c r="K720" s="140"/>
    </row>
    <row r="721" spans="1:11" ht="14.4" x14ac:dyDescent="0.3">
      <c r="A721" s="86">
        <v>682</v>
      </c>
      <c r="B721" s="139">
        <v>3.623984348311057</v>
      </c>
      <c r="C721" s="140">
        <v>1</v>
      </c>
      <c r="D721" s="141">
        <v>2.4229211253174197</v>
      </c>
      <c r="E721" s="140">
        <v>0</v>
      </c>
      <c r="F721" s="142">
        <v>0</v>
      </c>
      <c r="G721" s="140"/>
      <c r="H721" s="141"/>
      <c r="I721" s="140"/>
      <c r="J721" s="141"/>
      <c r="K721" s="140"/>
    </row>
    <row r="722" spans="1:11" ht="14.4" x14ac:dyDescent="0.3">
      <c r="A722" s="86">
        <v>683</v>
      </c>
      <c r="B722" s="139">
        <v>0.43970647290513182</v>
      </c>
      <c r="C722" s="140">
        <v>0</v>
      </c>
      <c r="D722" s="141">
        <v>0.56190238584809205</v>
      </c>
      <c r="E722" s="140">
        <v>0</v>
      </c>
      <c r="F722" s="142">
        <v>0</v>
      </c>
      <c r="G722" s="140"/>
      <c r="H722" s="141"/>
      <c r="I722" s="140"/>
      <c r="J722" s="141"/>
      <c r="K722" s="140"/>
    </row>
    <row r="723" spans="1:11" ht="14.4" x14ac:dyDescent="0.3">
      <c r="A723" s="86">
        <v>684</v>
      </c>
      <c r="B723" s="139">
        <v>1.7931164380914071</v>
      </c>
      <c r="C723" s="140">
        <v>0</v>
      </c>
      <c r="D723" s="141">
        <v>1.4489452884796665</v>
      </c>
      <c r="E723" s="140">
        <v>0</v>
      </c>
      <c r="F723" s="142">
        <v>0</v>
      </c>
      <c r="G723" s="140"/>
      <c r="H723" s="141"/>
      <c r="I723" s="140"/>
      <c r="J723" s="141"/>
      <c r="K723" s="140"/>
    </row>
    <row r="724" spans="1:11" ht="14.4" x14ac:dyDescent="0.3">
      <c r="A724" s="86">
        <v>685</v>
      </c>
      <c r="B724" s="139">
        <v>2.8757309017966377</v>
      </c>
      <c r="C724" s="140">
        <v>4</v>
      </c>
      <c r="D724" s="141">
        <v>2.0393270059142412</v>
      </c>
      <c r="E724" s="140">
        <v>3</v>
      </c>
      <c r="F724" s="142">
        <v>3</v>
      </c>
      <c r="G724" s="140"/>
      <c r="H724" s="141"/>
      <c r="I724" s="140"/>
      <c r="J724" s="141"/>
      <c r="K724" s="140"/>
    </row>
    <row r="725" spans="1:11" ht="14.4" x14ac:dyDescent="0.3">
      <c r="A725" s="86">
        <v>686</v>
      </c>
      <c r="B725" s="139">
        <v>2.5117390473710559</v>
      </c>
      <c r="C725" s="140">
        <v>2</v>
      </c>
      <c r="D725" s="141">
        <v>1.8465520319008448</v>
      </c>
      <c r="E725" s="140">
        <v>1</v>
      </c>
      <c r="F725" s="142">
        <v>2</v>
      </c>
      <c r="G725" s="140"/>
      <c r="H725" s="141"/>
      <c r="I725" s="140"/>
      <c r="J725" s="141"/>
      <c r="K725" s="140"/>
    </row>
    <row r="726" spans="1:11" ht="14.4" x14ac:dyDescent="0.3">
      <c r="A726" s="86">
        <v>687</v>
      </c>
      <c r="B726" s="139">
        <v>2.6786178692137974</v>
      </c>
      <c r="C726" s="140">
        <v>4</v>
      </c>
      <c r="D726" s="141">
        <v>1.9355237495286954</v>
      </c>
      <c r="E726" s="140">
        <v>3</v>
      </c>
      <c r="F726" s="142">
        <v>3</v>
      </c>
      <c r="G726" s="140"/>
      <c r="H726" s="141"/>
      <c r="I726" s="140"/>
      <c r="J726" s="141"/>
      <c r="K726" s="140"/>
    </row>
    <row r="727" spans="1:11" ht="14.4" x14ac:dyDescent="0.3">
      <c r="A727" s="86">
        <v>688</v>
      </c>
      <c r="B727" s="139">
        <v>3.9847383509157925</v>
      </c>
      <c r="C727" s="140">
        <v>3</v>
      </c>
      <c r="D727" s="141">
        <v>2.6030649919875066</v>
      </c>
      <c r="E727" s="140">
        <v>2</v>
      </c>
      <c r="F727" s="142">
        <v>1</v>
      </c>
      <c r="G727" s="140"/>
      <c r="H727" s="141"/>
      <c r="I727" s="140"/>
      <c r="J727" s="141"/>
      <c r="K727" s="140"/>
    </row>
    <row r="728" spans="1:11" ht="14.4" x14ac:dyDescent="0.3">
      <c r="A728" s="86">
        <v>689</v>
      </c>
      <c r="B728" s="139">
        <v>5.5334994838468008</v>
      </c>
      <c r="C728" s="140">
        <v>5</v>
      </c>
      <c r="D728" s="141">
        <v>3.3514360685731037</v>
      </c>
      <c r="E728" s="140">
        <v>3</v>
      </c>
      <c r="F728" s="142">
        <v>2</v>
      </c>
      <c r="G728" s="140"/>
      <c r="H728" s="141"/>
      <c r="I728" s="140"/>
      <c r="J728" s="141"/>
      <c r="K728" s="140"/>
    </row>
    <row r="729" spans="1:11" ht="14.4" x14ac:dyDescent="0.3">
      <c r="A729" s="86">
        <v>690</v>
      </c>
      <c r="B729" s="139">
        <v>4.8539414120110589</v>
      </c>
      <c r="C729" s="140">
        <v>1</v>
      </c>
      <c r="D729" s="141">
        <v>3.0273641829213829</v>
      </c>
      <c r="E729" s="140">
        <v>0</v>
      </c>
      <c r="F729" s="142">
        <v>0</v>
      </c>
      <c r="G729" s="140"/>
      <c r="H729" s="141"/>
      <c r="I729" s="140"/>
      <c r="J729" s="141"/>
      <c r="K729" s="140"/>
    </row>
    <row r="730" spans="1:11" ht="14.4" x14ac:dyDescent="0.3">
      <c r="A730" s="86">
        <v>691</v>
      </c>
      <c r="B730" s="139">
        <v>3.5625352309810316</v>
      </c>
      <c r="C730" s="140">
        <v>0</v>
      </c>
      <c r="D730" s="141">
        <v>2.3919569811297348</v>
      </c>
      <c r="E730" s="140">
        <v>0</v>
      </c>
      <c r="F730" s="142">
        <v>0</v>
      </c>
      <c r="G730" s="140"/>
      <c r="H730" s="141"/>
      <c r="I730" s="140"/>
      <c r="J730" s="141"/>
      <c r="K730" s="140"/>
    </row>
    <row r="731" spans="1:11" ht="14.4" x14ac:dyDescent="0.3">
      <c r="A731" s="86">
        <v>692</v>
      </c>
      <c r="B731" s="139">
        <v>1.4201384122804137</v>
      </c>
      <c r="C731" s="140">
        <v>2</v>
      </c>
      <c r="D731" s="141">
        <v>1.229832988936844</v>
      </c>
      <c r="E731" s="140">
        <v>2</v>
      </c>
      <c r="F731" s="142">
        <v>3</v>
      </c>
      <c r="G731" s="140"/>
      <c r="H731" s="141"/>
      <c r="I731" s="140"/>
      <c r="J731" s="141"/>
      <c r="K731" s="140"/>
    </row>
    <row r="732" spans="1:11" ht="14.4" x14ac:dyDescent="0.3">
      <c r="A732" s="86">
        <v>693</v>
      </c>
      <c r="B732" s="139">
        <v>2.2547869936349025</v>
      </c>
      <c r="C732" s="140">
        <v>1</v>
      </c>
      <c r="D732" s="141">
        <v>1.7073411468714315</v>
      </c>
      <c r="E732" s="140">
        <v>0</v>
      </c>
      <c r="F732" s="142">
        <v>1</v>
      </c>
      <c r="G732" s="140"/>
      <c r="H732" s="141"/>
      <c r="I732" s="140"/>
      <c r="J732" s="141"/>
      <c r="K732" s="140"/>
    </row>
    <row r="733" spans="1:11" ht="14.4" x14ac:dyDescent="0.3">
      <c r="A733" s="86">
        <v>694</v>
      </c>
      <c r="B733" s="139">
        <v>4.4278665313223637</v>
      </c>
      <c r="C733" s="140">
        <v>4</v>
      </c>
      <c r="D733" s="141">
        <v>2.8209275827937375</v>
      </c>
      <c r="E733" s="140">
        <v>2</v>
      </c>
      <c r="F733" s="142">
        <v>2</v>
      </c>
      <c r="G733" s="140"/>
      <c r="H733" s="141"/>
      <c r="I733" s="140"/>
      <c r="J733" s="141"/>
      <c r="K733" s="140"/>
    </row>
    <row r="734" spans="1:11" ht="14.4" x14ac:dyDescent="0.3">
      <c r="A734" s="86">
        <v>695</v>
      </c>
      <c r="B734" s="139">
        <v>2.5742293685819799</v>
      </c>
      <c r="C734" s="140">
        <v>3</v>
      </c>
      <c r="D734" s="141">
        <v>1.8799929574847345</v>
      </c>
      <c r="E734" s="140">
        <v>2</v>
      </c>
      <c r="F734" s="142">
        <v>3</v>
      </c>
      <c r="G734" s="140"/>
      <c r="H734" s="141"/>
      <c r="I734" s="140"/>
      <c r="J734" s="141"/>
      <c r="K734" s="140"/>
    </row>
    <row r="735" spans="1:11" ht="14.4" x14ac:dyDescent="0.3">
      <c r="A735" s="86">
        <v>696</v>
      </c>
      <c r="B735" s="139">
        <v>2.0056353785022294</v>
      </c>
      <c r="C735" s="140">
        <v>1</v>
      </c>
      <c r="D735" s="141">
        <v>1.5693787954801224</v>
      </c>
      <c r="E735" s="140">
        <v>1</v>
      </c>
      <c r="F735" s="142">
        <v>1</v>
      </c>
      <c r="G735" s="140"/>
      <c r="H735" s="141"/>
      <c r="I735" s="140"/>
      <c r="J735" s="141"/>
      <c r="K735" s="140"/>
    </row>
    <row r="736" spans="1:11" ht="14.4" x14ac:dyDescent="0.3">
      <c r="A736" s="86">
        <v>697</v>
      </c>
      <c r="B736" s="139">
        <v>3.3495030764009202</v>
      </c>
      <c r="C736" s="140">
        <v>2</v>
      </c>
      <c r="D736" s="141">
        <v>2.2839203664867651</v>
      </c>
      <c r="E736" s="140">
        <v>1</v>
      </c>
      <c r="F736" s="142">
        <v>1</v>
      </c>
      <c r="G736" s="140"/>
      <c r="H736" s="141"/>
      <c r="I736" s="140"/>
      <c r="J736" s="141"/>
      <c r="K736" s="140"/>
    </row>
    <row r="737" spans="1:11" ht="14.4" x14ac:dyDescent="0.3">
      <c r="A737" s="86">
        <v>698</v>
      </c>
      <c r="B737" s="139">
        <v>1.2230218060881164</v>
      </c>
      <c r="C737" s="140">
        <v>0</v>
      </c>
      <c r="D737" s="141">
        <v>1.1089088245397962</v>
      </c>
      <c r="E737" s="140">
        <v>0</v>
      </c>
      <c r="F737" s="142">
        <v>1</v>
      </c>
      <c r="G737" s="140"/>
      <c r="H737" s="141"/>
      <c r="I737" s="140"/>
      <c r="J737" s="141"/>
      <c r="K737" s="140"/>
    </row>
    <row r="738" spans="1:11" ht="14.4" x14ac:dyDescent="0.3">
      <c r="A738" s="86">
        <v>699</v>
      </c>
      <c r="B738" s="139">
        <v>1.8548034838041572</v>
      </c>
      <c r="C738" s="140">
        <v>3</v>
      </c>
      <c r="D738" s="141">
        <v>1.4841924892693876</v>
      </c>
      <c r="E738" s="140">
        <v>3</v>
      </c>
      <c r="F738" s="142">
        <v>4</v>
      </c>
      <c r="G738" s="140"/>
      <c r="H738" s="141"/>
      <c r="I738" s="140"/>
      <c r="J738" s="141"/>
      <c r="K738" s="140"/>
    </row>
    <row r="739" spans="1:11" ht="14.4" x14ac:dyDescent="0.3">
      <c r="A739" s="86">
        <v>700</v>
      </c>
      <c r="B739" s="139">
        <v>1.5455311904668969</v>
      </c>
      <c r="C739" s="140">
        <v>2</v>
      </c>
      <c r="D739" s="141">
        <v>1.3047593859054625</v>
      </c>
      <c r="E739" s="140">
        <v>1</v>
      </c>
      <c r="F739" s="142">
        <v>2</v>
      </c>
      <c r="G739" s="140"/>
      <c r="H739" s="141"/>
      <c r="I739" s="140"/>
      <c r="J739" s="141"/>
      <c r="K739" s="140"/>
    </row>
    <row r="740" spans="1:11" ht="14.4" x14ac:dyDescent="0.3">
      <c r="A740" s="86">
        <v>701</v>
      </c>
      <c r="B740" s="139">
        <v>5.5603664094478056</v>
      </c>
      <c r="C740" s="140">
        <v>3</v>
      </c>
      <c r="D740" s="141">
        <v>3.3641325436914227</v>
      </c>
      <c r="E740" s="140">
        <v>2</v>
      </c>
      <c r="F740" s="142">
        <v>1</v>
      </c>
      <c r="G740" s="140"/>
      <c r="H740" s="141"/>
      <c r="I740" s="140"/>
      <c r="J740" s="141"/>
      <c r="K740" s="140"/>
    </row>
    <row r="741" spans="1:11" ht="14.4" x14ac:dyDescent="0.3">
      <c r="A741" s="86">
        <v>702</v>
      </c>
      <c r="B741" s="139">
        <v>3.9095306720848488</v>
      </c>
      <c r="C741" s="140">
        <v>2</v>
      </c>
      <c r="D741" s="141">
        <v>2.5657299415452535</v>
      </c>
      <c r="E741" s="140">
        <v>1</v>
      </c>
      <c r="F741" s="142">
        <v>1</v>
      </c>
      <c r="G741" s="140"/>
      <c r="H741" s="141"/>
      <c r="I741" s="140"/>
      <c r="J741" s="141"/>
      <c r="K741" s="140"/>
    </row>
    <row r="742" spans="1:11" ht="14.4" x14ac:dyDescent="0.3">
      <c r="A742" s="86">
        <v>703</v>
      </c>
      <c r="B742" s="139">
        <v>4.5515332215249371</v>
      </c>
      <c r="C742" s="140">
        <v>4</v>
      </c>
      <c r="D742" s="141">
        <v>2.8811316877324797</v>
      </c>
      <c r="E742" s="140">
        <v>2</v>
      </c>
      <c r="F742" s="142">
        <v>1</v>
      </c>
      <c r="G742" s="140"/>
      <c r="H742" s="141"/>
      <c r="I742" s="140"/>
      <c r="J742" s="141"/>
      <c r="K742" s="140"/>
    </row>
    <row r="743" spans="1:11" ht="14.4" x14ac:dyDescent="0.3">
      <c r="A743" s="86">
        <v>704</v>
      </c>
      <c r="B743" s="139">
        <v>2.7327421538163077</v>
      </c>
      <c r="C743" s="140">
        <v>3</v>
      </c>
      <c r="D743" s="141">
        <v>1.9641596119718714</v>
      </c>
      <c r="E743" s="140">
        <v>2</v>
      </c>
      <c r="F743" s="142">
        <v>2</v>
      </c>
      <c r="G743" s="140"/>
      <c r="H743" s="141"/>
      <c r="I743" s="140"/>
      <c r="J743" s="141"/>
      <c r="K743" s="140"/>
    </row>
    <row r="744" spans="1:11" ht="14.4" x14ac:dyDescent="0.3">
      <c r="A744" s="86">
        <v>705</v>
      </c>
      <c r="B744" s="139">
        <v>4.4800346346496642</v>
      </c>
      <c r="C744" s="140">
        <v>2</v>
      </c>
      <c r="D744" s="141">
        <v>2.8463541918001649</v>
      </c>
      <c r="E744" s="140">
        <v>1</v>
      </c>
      <c r="F744" s="142">
        <v>0</v>
      </c>
      <c r="G744" s="140"/>
      <c r="H744" s="141"/>
      <c r="I744" s="140"/>
      <c r="J744" s="141"/>
      <c r="K744" s="140"/>
    </row>
    <row r="745" spans="1:11" ht="14.4" x14ac:dyDescent="0.3">
      <c r="A745" s="86">
        <v>706</v>
      </c>
      <c r="B745" s="139">
        <v>0.87301446823302586</v>
      </c>
      <c r="C745" s="140">
        <v>1</v>
      </c>
      <c r="D745" s="141">
        <v>0.88167304562203608</v>
      </c>
      <c r="E745" s="140">
        <v>1</v>
      </c>
      <c r="F745" s="142">
        <v>2</v>
      </c>
      <c r="G745" s="140"/>
      <c r="H745" s="141"/>
      <c r="I745" s="140"/>
      <c r="J745" s="141"/>
      <c r="K745" s="140"/>
    </row>
    <row r="746" spans="1:11" ht="14.4" x14ac:dyDescent="0.3">
      <c r="A746" s="86">
        <v>707</v>
      </c>
      <c r="B746" s="139">
        <v>6.3972747458364783</v>
      </c>
      <c r="C746" s="140">
        <v>7</v>
      </c>
      <c r="D746" s="141">
        <v>3.755820244414025</v>
      </c>
      <c r="E746" s="140">
        <v>4</v>
      </c>
      <c r="F746" s="142">
        <v>3</v>
      </c>
      <c r="G746" s="140"/>
      <c r="H746" s="141"/>
      <c r="I746" s="140"/>
      <c r="J746" s="141"/>
      <c r="K746" s="140"/>
    </row>
    <row r="747" spans="1:11" ht="14.4" x14ac:dyDescent="0.3">
      <c r="A747" s="86">
        <v>708</v>
      </c>
      <c r="B747" s="139">
        <v>2.3377453067629697</v>
      </c>
      <c r="C747" s="140">
        <v>2</v>
      </c>
      <c r="D747" s="141">
        <v>1.7526015961047678</v>
      </c>
      <c r="E747" s="140">
        <v>2</v>
      </c>
      <c r="F747" s="142">
        <v>2</v>
      </c>
      <c r="G747" s="140"/>
      <c r="H747" s="141"/>
      <c r="I747" s="140"/>
      <c r="J747" s="141"/>
      <c r="K747" s="140"/>
    </row>
    <row r="748" spans="1:11" ht="14.4" x14ac:dyDescent="0.3">
      <c r="A748" s="86">
        <v>709</v>
      </c>
      <c r="B748" s="139">
        <v>1.9727199139272296</v>
      </c>
      <c r="C748" s="140">
        <v>3</v>
      </c>
      <c r="D748" s="141">
        <v>1.5509039157374547</v>
      </c>
      <c r="E748" s="140">
        <v>2</v>
      </c>
      <c r="F748" s="142">
        <v>3</v>
      </c>
      <c r="G748" s="140"/>
      <c r="H748" s="141"/>
      <c r="I748" s="140"/>
      <c r="J748" s="141"/>
      <c r="K748" s="140"/>
    </row>
    <row r="749" spans="1:11" ht="14.4" x14ac:dyDescent="0.3">
      <c r="A749" s="86">
        <v>710</v>
      </c>
      <c r="B749" s="139">
        <v>5.4778763455547033</v>
      </c>
      <c r="C749" s="140">
        <v>5</v>
      </c>
      <c r="D749" s="141">
        <v>3.3251239877026779</v>
      </c>
      <c r="E749" s="140">
        <v>3</v>
      </c>
      <c r="F749" s="142">
        <v>2</v>
      </c>
      <c r="G749" s="140"/>
      <c r="H749" s="141"/>
      <c r="I749" s="140"/>
      <c r="J749" s="141"/>
      <c r="K749" s="140"/>
    </row>
    <row r="750" spans="1:11" ht="14.4" x14ac:dyDescent="0.3">
      <c r="A750" s="86">
        <v>711</v>
      </c>
      <c r="B750" s="139">
        <v>2.7995043153230244</v>
      </c>
      <c r="C750" s="140">
        <v>2</v>
      </c>
      <c r="D750" s="141">
        <v>1.9993411550978781</v>
      </c>
      <c r="E750" s="140">
        <v>1</v>
      </c>
      <c r="F750" s="142">
        <v>1</v>
      </c>
      <c r="G750" s="140"/>
      <c r="H750" s="141"/>
      <c r="I750" s="140"/>
      <c r="J750" s="141"/>
      <c r="K750" s="140"/>
    </row>
    <row r="751" spans="1:11" ht="14.4" x14ac:dyDescent="0.3">
      <c r="A751" s="86">
        <v>712</v>
      </c>
      <c r="B751" s="139">
        <v>3.2619630645745117</v>
      </c>
      <c r="C751" s="140">
        <v>1</v>
      </c>
      <c r="D751" s="141">
        <v>2.23919746091667</v>
      </c>
      <c r="E751" s="140">
        <v>0</v>
      </c>
      <c r="F751" s="142">
        <v>0</v>
      </c>
      <c r="G751" s="140"/>
      <c r="H751" s="141"/>
      <c r="I751" s="140"/>
      <c r="J751" s="141"/>
      <c r="K751" s="140"/>
    </row>
    <row r="752" spans="1:11" ht="14.4" x14ac:dyDescent="0.3">
      <c r="A752" s="86">
        <v>713</v>
      </c>
      <c r="B752" s="139">
        <v>3.970822211074188</v>
      </c>
      <c r="C752" s="140">
        <v>2</v>
      </c>
      <c r="D752" s="141">
        <v>2.5961649951177135</v>
      </c>
      <c r="E752" s="140">
        <v>1</v>
      </c>
      <c r="F752" s="142">
        <v>0</v>
      </c>
      <c r="G752" s="140"/>
      <c r="H752" s="141"/>
      <c r="I752" s="140"/>
      <c r="J752" s="141"/>
      <c r="K752" s="140"/>
    </row>
    <row r="753" spans="1:11" ht="14.4" x14ac:dyDescent="0.3">
      <c r="A753" s="86">
        <v>714</v>
      </c>
      <c r="B753" s="139">
        <v>3.0150111202149961</v>
      </c>
      <c r="C753" s="140">
        <v>2</v>
      </c>
      <c r="D753" s="141">
        <v>2.111909511318943</v>
      </c>
      <c r="E753" s="140">
        <v>1</v>
      </c>
      <c r="F753" s="142">
        <v>1</v>
      </c>
      <c r="G753" s="140"/>
      <c r="H753" s="141"/>
      <c r="I753" s="140"/>
      <c r="J753" s="141"/>
      <c r="K753" s="140"/>
    </row>
    <row r="754" spans="1:11" ht="14.4" x14ac:dyDescent="0.3">
      <c r="A754" s="86">
        <v>715</v>
      </c>
      <c r="B754" s="139">
        <v>8.2142635748012065</v>
      </c>
      <c r="C754" s="140">
        <v>5</v>
      </c>
      <c r="D754" s="141">
        <v>4.5857971053599726</v>
      </c>
      <c r="E754" s="140">
        <v>2</v>
      </c>
      <c r="F754" s="142">
        <v>0</v>
      </c>
      <c r="G754" s="140"/>
      <c r="H754" s="141"/>
      <c r="I754" s="140"/>
      <c r="J754" s="141"/>
      <c r="K754" s="140"/>
    </row>
    <row r="755" spans="1:11" ht="14.4" x14ac:dyDescent="0.3">
      <c r="A755" s="86">
        <v>716</v>
      </c>
      <c r="B755" s="139">
        <v>2.3811661942756364</v>
      </c>
      <c r="C755" s="140">
        <v>2</v>
      </c>
      <c r="D755" s="141">
        <v>1.7761678429710037</v>
      </c>
      <c r="E755" s="140">
        <v>2</v>
      </c>
      <c r="F755" s="142">
        <v>2</v>
      </c>
      <c r="G755" s="140"/>
      <c r="H755" s="141"/>
      <c r="I755" s="140"/>
      <c r="J755" s="141"/>
      <c r="K755" s="140"/>
    </row>
    <row r="756" spans="1:11" ht="14.4" x14ac:dyDescent="0.3">
      <c r="A756" s="86">
        <v>717</v>
      </c>
      <c r="B756" s="139">
        <v>1.846347796490406</v>
      </c>
      <c r="C756" s="140">
        <v>2</v>
      </c>
      <c r="D756" s="141">
        <v>1.4793756327951175</v>
      </c>
      <c r="E756" s="140">
        <v>2</v>
      </c>
      <c r="F756" s="142">
        <v>3</v>
      </c>
      <c r="G756" s="140"/>
      <c r="H756" s="141"/>
      <c r="I756" s="140"/>
      <c r="J756" s="141"/>
      <c r="K756" s="140"/>
    </row>
    <row r="757" spans="1:11" ht="14.4" x14ac:dyDescent="0.3">
      <c r="A757" s="86">
        <v>718</v>
      </c>
      <c r="B757" s="139">
        <v>2.042260380897853</v>
      </c>
      <c r="C757" s="140">
        <v>3</v>
      </c>
      <c r="D757" s="141">
        <v>1.5898639326708122</v>
      </c>
      <c r="E757" s="140">
        <v>2</v>
      </c>
      <c r="F757" s="142">
        <v>3</v>
      </c>
      <c r="G757" s="140"/>
      <c r="H757" s="141"/>
      <c r="I757" s="140"/>
      <c r="J757" s="141"/>
      <c r="K757" s="140"/>
    </row>
    <row r="758" spans="1:11" ht="14.4" x14ac:dyDescent="0.3">
      <c r="A758" s="86">
        <v>719</v>
      </c>
      <c r="B758" s="139">
        <v>2.8234323122017875</v>
      </c>
      <c r="C758" s="140">
        <v>4</v>
      </c>
      <c r="D758" s="141">
        <v>2.011913635661343</v>
      </c>
      <c r="E758" s="140">
        <v>3</v>
      </c>
      <c r="F758" s="142">
        <v>3</v>
      </c>
      <c r="G758" s="140"/>
      <c r="H758" s="141"/>
      <c r="I758" s="140"/>
      <c r="J758" s="141"/>
      <c r="K758" s="140"/>
    </row>
    <row r="759" spans="1:11" ht="14.4" x14ac:dyDescent="0.3">
      <c r="A759" s="86">
        <v>720</v>
      </c>
      <c r="B759" s="139">
        <v>6.5646853899114435</v>
      </c>
      <c r="C759" s="140">
        <v>10</v>
      </c>
      <c r="D759" s="141">
        <v>3.8333634539118515</v>
      </c>
      <c r="E759" s="140">
        <v>6</v>
      </c>
      <c r="F759" s="142">
        <v>4</v>
      </c>
      <c r="G759" s="140"/>
      <c r="H759" s="141"/>
      <c r="I759" s="140"/>
      <c r="J759" s="141"/>
      <c r="K759" s="140"/>
    </row>
    <row r="760" spans="1:11" ht="14.4" x14ac:dyDescent="0.3">
      <c r="A760" s="86">
        <v>721</v>
      </c>
      <c r="B760" s="139">
        <v>4.0250433553375098</v>
      </c>
      <c r="C760" s="140">
        <v>5</v>
      </c>
      <c r="D760" s="141">
        <v>2.6230282625055352</v>
      </c>
      <c r="E760" s="140">
        <v>3</v>
      </c>
      <c r="F760" s="142">
        <v>3</v>
      </c>
      <c r="G760" s="140"/>
      <c r="H760" s="141"/>
      <c r="I760" s="140"/>
      <c r="J760" s="141"/>
      <c r="K760" s="140"/>
    </row>
    <row r="761" spans="1:11" ht="14.4" x14ac:dyDescent="0.3">
      <c r="A761" s="86">
        <v>722</v>
      </c>
      <c r="B761" s="139">
        <v>2.0344448224066016</v>
      </c>
      <c r="C761" s="140">
        <v>2</v>
      </c>
      <c r="D761" s="141">
        <v>1.5854987774462268</v>
      </c>
      <c r="E761" s="140">
        <v>1</v>
      </c>
      <c r="F761" s="142">
        <v>2</v>
      </c>
      <c r="G761" s="140"/>
      <c r="H761" s="141"/>
      <c r="I761" s="140"/>
      <c r="J761" s="141"/>
      <c r="K761" s="140"/>
    </row>
    <row r="762" spans="1:11" ht="14.4" x14ac:dyDescent="0.3">
      <c r="A762" s="86">
        <v>723</v>
      </c>
      <c r="B762" s="139">
        <v>5.131534887260063</v>
      </c>
      <c r="C762" s="140">
        <v>6</v>
      </c>
      <c r="D762" s="141">
        <v>3.1604567536033619</v>
      </c>
      <c r="E762" s="140">
        <v>4</v>
      </c>
      <c r="F762" s="142">
        <v>3</v>
      </c>
      <c r="G762" s="140"/>
      <c r="H762" s="141"/>
      <c r="I762" s="140"/>
      <c r="J762" s="141"/>
      <c r="K762" s="140"/>
    </row>
    <row r="763" spans="1:11" ht="14.4" x14ac:dyDescent="0.3">
      <c r="A763" s="86">
        <v>724</v>
      </c>
      <c r="B763" s="139">
        <v>4.4628811698545281</v>
      </c>
      <c r="C763" s="140">
        <v>1</v>
      </c>
      <c r="D763" s="141">
        <v>2.8379984901759472</v>
      </c>
      <c r="E763" s="140">
        <v>0</v>
      </c>
      <c r="F763" s="142">
        <v>0</v>
      </c>
      <c r="G763" s="140"/>
      <c r="H763" s="141"/>
      <c r="I763" s="140"/>
      <c r="J763" s="141"/>
      <c r="K763" s="140"/>
    </row>
    <row r="764" spans="1:11" ht="14.4" x14ac:dyDescent="0.3">
      <c r="A764" s="86">
        <v>725</v>
      </c>
      <c r="B764" s="139">
        <v>1.2744672890998123</v>
      </c>
      <c r="C764" s="140">
        <v>2</v>
      </c>
      <c r="D764" s="141">
        <v>1.1408777238543819</v>
      </c>
      <c r="E764" s="140">
        <v>2</v>
      </c>
      <c r="F764" s="142">
        <v>3</v>
      </c>
      <c r="G764" s="140"/>
      <c r="H764" s="141"/>
      <c r="I764" s="140"/>
      <c r="J764" s="141"/>
      <c r="K764" s="140"/>
    </row>
    <row r="765" spans="1:11" ht="14.4" x14ac:dyDescent="0.3">
      <c r="A765" s="86">
        <v>726</v>
      </c>
      <c r="B765" s="139">
        <v>2.3983200231609274</v>
      </c>
      <c r="C765" s="140">
        <v>1</v>
      </c>
      <c r="D765" s="141">
        <v>1.7854552838123401</v>
      </c>
      <c r="E765" s="140">
        <v>1</v>
      </c>
      <c r="F765" s="142">
        <v>1</v>
      </c>
      <c r="G765" s="140"/>
      <c r="H765" s="141"/>
      <c r="I765" s="140"/>
      <c r="J765" s="141"/>
      <c r="K765" s="140"/>
    </row>
    <row r="766" spans="1:11" ht="14.4" x14ac:dyDescent="0.3">
      <c r="A766" s="86">
        <v>727</v>
      </c>
      <c r="B766" s="139">
        <v>6.1330329587813841</v>
      </c>
      <c r="C766" s="140">
        <v>9</v>
      </c>
      <c r="D766" s="141">
        <v>3.6329051436359965</v>
      </c>
      <c r="E766" s="140">
        <v>6</v>
      </c>
      <c r="F766" s="142">
        <v>4</v>
      </c>
      <c r="G766" s="140"/>
      <c r="H766" s="141"/>
      <c r="I766" s="140"/>
      <c r="J766" s="141"/>
      <c r="K766" s="140"/>
    </row>
    <row r="767" spans="1:11" ht="14.4" x14ac:dyDescent="0.3">
      <c r="A767" s="86">
        <v>728</v>
      </c>
      <c r="B767" s="139">
        <v>2.9611682065215374</v>
      </c>
      <c r="C767" s="140">
        <v>4</v>
      </c>
      <c r="D767" s="141">
        <v>2.0839219062046097</v>
      </c>
      <c r="E767" s="140">
        <v>3</v>
      </c>
      <c r="F767" s="142">
        <v>3</v>
      </c>
      <c r="G767" s="140"/>
      <c r="H767" s="141"/>
      <c r="I767" s="140"/>
      <c r="J767" s="141"/>
      <c r="K767" s="140"/>
    </row>
    <row r="768" spans="1:11" ht="14.4" x14ac:dyDescent="0.3">
      <c r="A768" s="86">
        <v>729</v>
      </c>
      <c r="B768" s="139">
        <v>3.5616623666400438</v>
      </c>
      <c r="C768" s="140">
        <v>2</v>
      </c>
      <c r="D768" s="141">
        <v>2.3915165240545715</v>
      </c>
      <c r="E768" s="140">
        <v>1</v>
      </c>
      <c r="F768" s="142">
        <v>1</v>
      </c>
      <c r="G768" s="140"/>
      <c r="H768" s="141"/>
      <c r="I768" s="140"/>
      <c r="J768" s="141"/>
      <c r="K768" s="140"/>
    </row>
    <row r="769" spans="1:11" ht="14.4" x14ac:dyDescent="0.3">
      <c r="A769" s="86">
        <v>730</v>
      </c>
      <c r="B769" s="139">
        <v>3.0168627170880367</v>
      </c>
      <c r="C769" s="140">
        <v>6</v>
      </c>
      <c r="D769" s="141">
        <v>2.1128704138581109</v>
      </c>
      <c r="E769" s="140">
        <v>5</v>
      </c>
      <c r="F769" s="142">
        <v>5</v>
      </c>
      <c r="G769" s="140"/>
      <c r="H769" s="141"/>
      <c r="I769" s="140"/>
      <c r="J769" s="141"/>
      <c r="K769" s="140"/>
    </row>
    <row r="770" spans="1:11" ht="14.4" x14ac:dyDescent="0.3">
      <c r="A770" s="86">
        <v>731</v>
      </c>
      <c r="B770" s="139">
        <v>2.0908370630382875</v>
      </c>
      <c r="C770" s="140">
        <v>2</v>
      </c>
      <c r="D770" s="141">
        <v>1.6169205935433215</v>
      </c>
      <c r="E770" s="140">
        <v>1</v>
      </c>
      <c r="F770" s="142">
        <v>2</v>
      </c>
      <c r="G770" s="140"/>
      <c r="H770" s="141"/>
      <c r="I770" s="140"/>
      <c r="J770" s="141"/>
      <c r="K770" s="140"/>
    </row>
    <row r="771" spans="1:11" ht="14.4" x14ac:dyDescent="0.3">
      <c r="A771" s="86">
        <v>732</v>
      </c>
      <c r="B771" s="139">
        <v>4.4357927893150988</v>
      </c>
      <c r="C771" s="140">
        <v>9</v>
      </c>
      <c r="D771" s="141">
        <v>2.8247936664517139</v>
      </c>
      <c r="E771" s="140">
        <v>6</v>
      </c>
      <c r="F771" s="142">
        <v>5</v>
      </c>
      <c r="G771" s="140"/>
      <c r="H771" s="141"/>
      <c r="I771" s="140"/>
      <c r="J771" s="141"/>
      <c r="K771" s="140"/>
    </row>
    <row r="772" spans="1:11" ht="14.4" x14ac:dyDescent="0.3">
      <c r="A772" s="86">
        <v>733</v>
      </c>
      <c r="B772" s="139">
        <v>3.1356407919358777</v>
      </c>
      <c r="C772" s="140">
        <v>3</v>
      </c>
      <c r="D772" s="141">
        <v>2.1743010567288441</v>
      </c>
      <c r="E772" s="140">
        <v>2</v>
      </c>
      <c r="F772" s="142">
        <v>2</v>
      </c>
      <c r="G772" s="140"/>
      <c r="H772" s="141"/>
      <c r="I772" s="140"/>
      <c r="J772" s="141"/>
      <c r="K772" s="140"/>
    </row>
    <row r="773" spans="1:11" ht="14.4" x14ac:dyDescent="0.3">
      <c r="A773" s="86">
        <v>734</v>
      </c>
      <c r="B773" s="139">
        <v>2.8438415144699958</v>
      </c>
      <c r="C773" s="140">
        <v>2</v>
      </c>
      <c r="D773" s="141">
        <v>2.0226221996953568</v>
      </c>
      <c r="E773" s="140">
        <v>1</v>
      </c>
      <c r="F773" s="142">
        <v>1</v>
      </c>
      <c r="G773" s="140"/>
      <c r="H773" s="141"/>
      <c r="I773" s="140"/>
      <c r="J773" s="141"/>
      <c r="K773" s="140"/>
    </row>
    <row r="774" spans="1:11" ht="14.4" x14ac:dyDescent="0.3">
      <c r="A774" s="86">
        <v>735</v>
      </c>
      <c r="B774" s="139">
        <v>2.6503591583448576</v>
      </c>
      <c r="C774" s="140">
        <v>3</v>
      </c>
      <c r="D774" s="141">
        <v>1.9205309780258442</v>
      </c>
      <c r="E774" s="140">
        <v>2</v>
      </c>
      <c r="F774" s="142">
        <v>3</v>
      </c>
      <c r="G774" s="140"/>
      <c r="H774" s="141"/>
      <c r="I774" s="140"/>
      <c r="J774" s="141"/>
      <c r="K774" s="140"/>
    </row>
    <row r="775" spans="1:11" ht="14.4" x14ac:dyDescent="0.3">
      <c r="A775" s="86">
        <v>736</v>
      </c>
      <c r="B775" s="139">
        <v>6.5263748437938371</v>
      </c>
      <c r="C775" s="140">
        <v>5</v>
      </c>
      <c r="D775" s="141">
        <v>3.8156401588535958</v>
      </c>
      <c r="E775" s="140">
        <v>2</v>
      </c>
      <c r="F775" s="142">
        <v>1</v>
      </c>
      <c r="G775" s="140"/>
      <c r="H775" s="141"/>
      <c r="I775" s="140"/>
      <c r="J775" s="141"/>
      <c r="K775" s="140"/>
    </row>
    <row r="776" spans="1:11" ht="14.4" x14ac:dyDescent="0.3">
      <c r="A776" s="86">
        <v>737</v>
      </c>
      <c r="B776" s="139">
        <v>0.21202928832159967</v>
      </c>
      <c r="C776" s="140">
        <v>0</v>
      </c>
      <c r="D776" s="141">
        <v>0.35480724344030828</v>
      </c>
      <c r="E776" s="140">
        <v>0</v>
      </c>
      <c r="F776" s="142">
        <v>2</v>
      </c>
      <c r="G776" s="140"/>
      <c r="H776" s="141"/>
      <c r="I776" s="140"/>
      <c r="J776" s="141"/>
      <c r="K776" s="140"/>
    </row>
    <row r="777" spans="1:11" ht="14.4" x14ac:dyDescent="0.3">
      <c r="A777" s="86">
        <v>738</v>
      </c>
      <c r="B777" s="139">
        <v>2.5012139192904508</v>
      </c>
      <c r="C777" s="140">
        <v>2</v>
      </c>
      <c r="D777" s="141">
        <v>1.8409044869891353</v>
      </c>
      <c r="E777" s="140">
        <v>1</v>
      </c>
      <c r="F777" s="142">
        <v>2</v>
      </c>
      <c r="G777" s="140"/>
      <c r="H777" s="141"/>
      <c r="I777" s="140"/>
      <c r="J777" s="141"/>
      <c r="K777" s="140"/>
    </row>
    <row r="778" spans="1:11" ht="14.4" x14ac:dyDescent="0.3">
      <c r="A778" s="86">
        <v>739</v>
      </c>
      <c r="B778" s="139">
        <v>3.8865828675420397</v>
      </c>
      <c r="C778" s="140">
        <v>3</v>
      </c>
      <c r="D778" s="141">
        <v>2.5543157859838219</v>
      </c>
      <c r="E778" s="140">
        <v>1</v>
      </c>
      <c r="F778" s="142">
        <v>1</v>
      </c>
      <c r="G778" s="140"/>
      <c r="H778" s="141"/>
      <c r="I778" s="140"/>
      <c r="J778" s="141"/>
      <c r="K778" s="140"/>
    </row>
    <row r="779" spans="1:11" ht="14.4" x14ac:dyDescent="0.3">
      <c r="A779" s="86">
        <v>740</v>
      </c>
      <c r="B779" s="139">
        <v>0.681815883299419</v>
      </c>
      <c r="C779" s="140">
        <v>1</v>
      </c>
      <c r="D779" s="141">
        <v>0.7477966926642251</v>
      </c>
      <c r="E779" s="140">
        <v>1</v>
      </c>
      <c r="F779" s="142">
        <v>3</v>
      </c>
      <c r="G779" s="140"/>
      <c r="H779" s="141"/>
      <c r="I779" s="140"/>
      <c r="J779" s="141"/>
      <c r="K779" s="140"/>
    </row>
    <row r="780" spans="1:11" ht="14.4" x14ac:dyDescent="0.3">
      <c r="A780" s="86">
        <v>741</v>
      </c>
      <c r="B780" s="139">
        <v>1.0205820734486679</v>
      </c>
      <c r="C780" s="140">
        <v>3</v>
      </c>
      <c r="D780" s="141">
        <v>0.97980045682342931</v>
      </c>
      <c r="E780" s="140">
        <v>3</v>
      </c>
      <c r="F780" s="142">
        <v>5</v>
      </c>
      <c r="G780" s="140"/>
      <c r="H780" s="141"/>
      <c r="I780" s="140"/>
      <c r="J780" s="141"/>
      <c r="K780" s="140"/>
    </row>
    <row r="781" spans="1:11" ht="14.4" x14ac:dyDescent="0.3">
      <c r="A781" s="86">
        <v>742</v>
      </c>
      <c r="B781" s="139">
        <v>1.2783484086843082</v>
      </c>
      <c r="C781" s="140">
        <v>0</v>
      </c>
      <c r="D781" s="141">
        <v>1.1432771326439155</v>
      </c>
      <c r="E781" s="140">
        <v>0</v>
      </c>
      <c r="F781" s="142">
        <v>1</v>
      </c>
      <c r="G781" s="140"/>
      <c r="H781" s="141"/>
      <c r="I781" s="140"/>
      <c r="J781" s="141"/>
      <c r="K781" s="140"/>
    </row>
    <row r="782" spans="1:11" ht="14.4" x14ac:dyDescent="0.3">
      <c r="A782" s="86">
        <v>743</v>
      </c>
      <c r="B782" s="139">
        <v>3.3814709896926396</v>
      </c>
      <c r="C782" s="140">
        <v>4</v>
      </c>
      <c r="D782" s="141">
        <v>2.3002033316854904</v>
      </c>
      <c r="E782" s="140">
        <v>2</v>
      </c>
      <c r="F782" s="142">
        <v>2</v>
      </c>
      <c r="G782" s="140"/>
      <c r="H782" s="141"/>
      <c r="I782" s="140"/>
      <c r="J782" s="141"/>
      <c r="K782" s="140"/>
    </row>
    <row r="783" spans="1:11" ht="14.4" x14ac:dyDescent="0.3">
      <c r="A783" s="86">
        <v>744</v>
      </c>
      <c r="B783" s="139">
        <v>3.3264855910051181</v>
      </c>
      <c r="C783" s="140">
        <v>4</v>
      </c>
      <c r="D783" s="141">
        <v>2.2721802736025842</v>
      </c>
      <c r="E783" s="140">
        <v>3</v>
      </c>
      <c r="F783" s="142">
        <v>3</v>
      </c>
      <c r="G783" s="140"/>
      <c r="H783" s="141"/>
      <c r="I783" s="140"/>
      <c r="J783" s="141"/>
      <c r="K783" s="140"/>
    </row>
    <row r="784" spans="1:11" ht="14.4" x14ac:dyDescent="0.3">
      <c r="A784" s="86">
        <v>745</v>
      </c>
      <c r="B784" s="139">
        <v>1.0212733733419175</v>
      </c>
      <c r="C784" s="140">
        <v>0</v>
      </c>
      <c r="D784" s="141">
        <v>0.98025139120055071</v>
      </c>
      <c r="E784" s="140">
        <v>0</v>
      </c>
      <c r="F784" s="142">
        <v>1</v>
      </c>
      <c r="G784" s="140"/>
      <c r="H784" s="141"/>
      <c r="I784" s="140"/>
      <c r="J784" s="141"/>
      <c r="K784" s="140"/>
    </row>
    <row r="785" spans="1:11" ht="14.4" x14ac:dyDescent="0.3">
      <c r="A785" s="86">
        <v>746</v>
      </c>
      <c r="B785" s="139">
        <v>1.3892492436490731</v>
      </c>
      <c r="C785" s="140">
        <v>0</v>
      </c>
      <c r="D785" s="141">
        <v>1.2111516959818673</v>
      </c>
      <c r="E785" s="140">
        <v>0</v>
      </c>
      <c r="F785" s="142">
        <v>1</v>
      </c>
      <c r="G785" s="140"/>
      <c r="H785" s="141"/>
      <c r="I785" s="140"/>
      <c r="J785" s="141"/>
      <c r="K785" s="140"/>
    </row>
    <row r="786" spans="1:11" ht="14.4" x14ac:dyDescent="0.3">
      <c r="A786" s="86">
        <v>747</v>
      </c>
      <c r="B786" s="139">
        <v>6.6686707047485925</v>
      </c>
      <c r="C786" s="140">
        <v>7</v>
      </c>
      <c r="D786" s="141">
        <v>3.8814054740683384</v>
      </c>
      <c r="E786" s="140">
        <v>4</v>
      </c>
      <c r="F786" s="142">
        <v>2</v>
      </c>
      <c r="G786" s="140"/>
      <c r="H786" s="141"/>
      <c r="I786" s="140"/>
      <c r="J786" s="141"/>
      <c r="K786" s="140"/>
    </row>
    <row r="787" spans="1:11" ht="14.4" x14ac:dyDescent="0.3">
      <c r="A787" s="86">
        <v>748</v>
      </c>
      <c r="B787" s="139">
        <v>4.0909527846422504</v>
      </c>
      <c r="C787" s="140">
        <v>3</v>
      </c>
      <c r="D787" s="141">
        <v>2.6556072017600676</v>
      </c>
      <c r="E787" s="140">
        <v>2</v>
      </c>
      <c r="F787" s="142">
        <v>1</v>
      </c>
      <c r="G787" s="140"/>
      <c r="H787" s="141"/>
      <c r="I787" s="140"/>
      <c r="J787" s="141"/>
      <c r="K787" s="140"/>
    </row>
    <row r="788" spans="1:11" ht="14.4" x14ac:dyDescent="0.3">
      <c r="A788" s="86">
        <v>749</v>
      </c>
      <c r="B788" s="139">
        <v>1.9880790446080263</v>
      </c>
      <c r="C788" s="140">
        <v>1</v>
      </c>
      <c r="D788" s="141">
        <v>1.5595324418524683</v>
      </c>
      <c r="E788" s="140">
        <v>1</v>
      </c>
      <c r="F788" s="142">
        <v>1</v>
      </c>
      <c r="G788" s="140"/>
      <c r="H788" s="141"/>
      <c r="I788" s="140"/>
      <c r="J788" s="141"/>
      <c r="K788" s="140"/>
    </row>
    <row r="789" spans="1:11" ht="14.4" x14ac:dyDescent="0.3">
      <c r="A789" s="86">
        <v>750</v>
      </c>
      <c r="B789" s="139">
        <v>6.1241202016478935</v>
      </c>
      <c r="C789" s="140">
        <v>3</v>
      </c>
      <c r="D789" s="141">
        <v>3.6287477364890273</v>
      </c>
      <c r="E789" s="140">
        <v>1</v>
      </c>
      <c r="F789" s="142">
        <v>0</v>
      </c>
      <c r="G789" s="140"/>
      <c r="H789" s="141"/>
      <c r="I789" s="140"/>
      <c r="J789" s="141"/>
      <c r="K789" s="140"/>
    </row>
    <row r="790" spans="1:11" ht="14.4" x14ac:dyDescent="0.3">
      <c r="A790" s="86">
        <v>751</v>
      </c>
      <c r="B790" s="139">
        <v>1.390136228458942</v>
      </c>
      <c r="C790" s="140">
        <v>0</v>
      </c>
      <c r="D790" s="141">
        <v>1.2116894344872702</v>
      </c>
      <c r="E790" s="140">
        <v>0</v>
      </c>
      <c r="F790" s="142">
        <v>1</v>
      </c>
      <c r="G790" s="140"/>
      <c r="H790" s="141"/>
      <c r="I790" s="140"/>
      <c r="J790" s="141"/>
      <c r="K790" s="140"/>
    </row>
    <row r="791" spans="1:11" ht="14.4" x14ac:dyDescent="0.3">
      <c r="A791" s="86">
        <v>752</v>
      </c>
      <c r="B791" s="139">
        <v>1.2099268755721779</v>
      </c>
      <c r="C791" s="140">
        <v>2</v>
      </c>
      <c r="D791" s="141">
        <v>1.1007214020364013</v>
      </c>
      <c r="E791" s="140">
        <v>2</v>
      </c>
      <c r="F791" s="142">
        <v>3</v>
      </c>
      <c r="G791" s="140"/>
      <c r="H791" s="141"/>
      <c r="I791" s="140"/>
      <c r="J791" s="141"/>
      <c r="K791" s="140"/>
    </row>
    <row r="792" spans="1:11" ht="14.4" x14ac:dyDescent="0.3">
      <c r="A792" s="86">
        <v>753</v>
      </c>
      <c r="B792" s="139">
        <v>3.3847321454757071</v>
      </c>
      <c r="C792" s="140">
        <v>5</v>
      </c>
      <c r="D792" s="141">
        <v>2.3018629679385509</v>
      </c>
      <c r="E792" s="140">
        <v>4</v>
      </c>
      <c r="F792" s="142">
        <v>3</v>
      </c>
      <c r="G792" s="140"/>
      <c r="H792" s="141"/>
      <c r="I792" s="140"/>
      <c r="J792" s="141"/>
      <c r="K792" s="140"/>
    </row>
    <row r="793" spans="1:11" ht="14.4" x14ac:dyDescent="0.3">
      <c r="A793" s="86">
        <v>754</v>
      </c>
      <c r="B793" s="139">
        <v>3.1197754119716152</v>
      </c>
      <c r="C793" s="140">
        <v>1</v>
      </c>
      <c r="D793" s="141">
        <v>2.1661192057881595</v>
      </c>
      <c r="E793" s="140">
        <v>0</v>
      </c>
      <c r="F793" s="142">
        <v>0</v>
      </c>
      <c r="G793" s="140"/>
      <c r="H793" s="141"/>
      <c r="I793" s="140"/>
      <c r="J793" s="141"/>
      <c r="K793" s="140"/>
    </row>
    <row r="794" spans="1:11" ht="14.4" x14ac:dyDescent="0.3">
      <c r="A794" s="86">
        <v>755</v>
      </c>
      <c r="B794" s="139">
        <v>3.3207050157938958</v>
      </c>
      <c r="C794" s="140">
        <v>6</v>
      </c>
      <c r="D794" s="141">
        <v>2.2692297526828198</v>
      </c>
      <c r="E794" s="140">
        <v>5</v>
      </c>
      <c r="F794" s="142">
        <v>5</v>
      </c>
      <c r="G794" s="140"/>
      <c r="H794" s="141"/>
      <c r="I794" s="140"/>
      <c r="J794" s="141"/>
      <c r="K794" s="140"/>
    </row>
    <row r="795" spans="1:11" ht="14.4" x14ac:dyDescent="0.3">
      <c r="A795" s="86">
        <v>756</v>
      </c>
      <c r="B795" s="139">
        <v>0.73403984533598809</v>
      </c>
      <c r="C795" s="140">
        <v>2</v>
      </c>
      <c r="D795" s="141">
        <v>0.78525812236499193</v>
      </c>
      <c r="E795" s="140">
        <v>2</v>
      </c>
      <c r="F795" s="142">
        <v>5</v>
      </c>
      <c r="G795" s="140"/>
      <c r="H795" s="141"/>
      <c r="I795" s="140"/>
      <c r="J795" s="141"/>
      <c r="K795" s="140"/>
    </row>
    <row r="796" spans="1:11" ht="14.4" x14ac:dyDescent="0.3">
      <c r="A796" s="86">
        <v>757</v>
      </c>
      <c r="B796" s="139">
        <v>1.8556095725788324</v>
      </c>
      <c r="C796" s="140">
        <v>0</v>
      </c>
      <c r="D796" s="141">
        <v>1.4846514465735785</v>
      </c>
      <c r="E796" s="140">
        <v>0</v>
      </c>
      <c r="F796" s="142">
        <v>0</v>
      </c>
      <c r="G796" s="140"/>
      <c r="H796" s="141"/>
      <c r="I796" s="140"/>
      <c r="J796" s="141"/>
      <c r="K796" s="140"/>
    </row>
    <row r="797" spans="1:11" ht="14.4" x14ac:dyDescent="0.3">
      <c r="A797" s="86">
        <v>758</v>
      </c>
      <c r="B797" s="139">
        <v>2.0166073787723326</v>
      </c>
      <c r="C797" s="140">
        <v>3</v>
      </c>
      <c r="D797" s="141">
        <v>1.5755235173090709</v>
      </c>
      <c r="E797" s="140">
        <v>2</v>
      </c>
      <c r="F797" s="142">
        <v>3</v>
      </c>
      <c r="G797" s="140"/>
      <c r="H797" s="141"/>
      <c r="I797" s="140"/>
      <c r="J797" s="141"/>
      <c r="K797" s="140"/>
    </row>
    <row r="798" spans="1:11" ht="14.4" x14ac:dyDescent="0.3">
      <c r="A798" s="86">
        <v>759</v>
      </c>
      <c r="B798" s="139">
        <v>3.3412852240554982</v>
      </c>
      <c r="C798" s="140">
        <v>4</v>
      </c>
      <c r="D798" s="141">
        <v>2.2797303950395866</v>
      </c>
      <c r="E798" s="140">
        <v>3</v>
      </c>
      <c r="F798" s="142">
        <v>3</v>
      </c>
      <c r="G798" s="140"/>
      <c r="H798" s="141"/>
      <c r="I798" s="140"/>
      <c r="J798" s="141"/>
      <c r="K798" s="140"/>
    </row>
    <row r="799" spans="1:11" ht="14.4" x14ac:dyDescent="0.3">
      <c r="A799" s="86">
        <v>760</v>
      </c>
      <c r="B799" s="139">
        <v>5.0284120976766884</v>
      </c>
      <c r="C799" s="140">
        <v>9</v>
      </c>
      <c r="D799" s="141">
        <v>3.1111353117185194</v>
      </c>
      <c r="E799" s="140">
        <v>7</v>
      </c>
      <c r="F799" s="142">
        <v>5</v>
      </c>
      <c r="G799" s="140"/>
      <c r="H799" s="141"/>
      <c r="I799" s="140"/>
      <c r="J799" s="141"/>
      <c r="K799" s="140"/>
    </row>
    <row r="800" spans="1:11" ht="14.4" x14ac:dyDescent="0.3">
      <c r="A800" s="86">
        <v>761</v>
      </c>
      <c r="B800" s="139">
        <v>2.0885883272352288</v>
      </c>
      <c r="C800" s="140">
        <v>3</v>
      </c>
      <c r="D800" s="141">
        <v>1.6156708664904462</v>
      </c>
      <c r="E800" s="140">
        <v>2</v>
      </c>
      <c r="F800" s="142">
        <v>3</v>
      </c>
      <c r="G800" s="140"/>
      <c r="H800" s="141"/>
      <c r="I800" s="140"/>
      <c r="J800" s="141"/>
      <c r="K800" s="140"/>
    </row>
    <row r="801" spans="1:11" ht="14.4" x14ac:dyDescent="0.3">
      <c r="A801" s="86">
        <v>762</v>
      </c>
      <c r="B801" s="139">
        <v>2.0972532616904678</v>
      </c>
      <c r="C801" s="140">
        <v>2</v>
      </c>
      <c r="D801" s="141">
        <v>1.6204849030371931</v>
      </c>
      <c r="E801" s="140">
        <v>1</v>
      </c>
      <c r="F801" s="142">
        <v>2</v>
      </c>
      <c r="G801" s="140"/>
      <c r="H801" s="141"/>
      <c r="I801" s="140"/>
      <c r="J801" s="141"/>
      <c r="K801" s="140"/>
    </row>
    <row r="802" spans="1:11" ht="14.4" x14ac:dyDescent="0.3">
      <c r="A802" s="86">
        <v>763</v>
      </c>
      <c r="B802" s="139">
        <v>2.6831203410769553</v>
      </c>
      <c r="C802" s="140">
        <v>0</v>
      </c>
      <c r="D802" s="141">
        <v>1.937909882246295</v>
      </c>
      <c r="E802" s="140">
        <v>0</v>
      </c>
      <c r="F802" s="142">
        <v>0</v>
      </c>
      <c r="G802" s="140"/>
      <c r="H802" s="141"/>
      <c r="I802" s="140"/>
      <c r="J802" s="141"/>
      <c r="K802" s="140"/>
    </row>
    <row r="803" spans="1:11" ht="14.4" x14ac:dyDescent="0.3">
      <c r="A803" s="86">
        <v>764</v>
      </c>
      <c r="B803" s="139">
        <v>1.8788276218357121</v>
      </c>
      <c r="C803" s="140">
        <v>1</v>
      </c>
      <c r="D803" s="141">
        <v>1.4978533089385324</v>
      </c>
      <c r="E803" s="140">
        <v>1</v>
      </c>
      <c r="F803" s="142">
        <v>1</v>
      </c>
      <c r="G803" s="140"/>
      <c r="H803" s="141"/>
      <c r="I803" s="140"/>
      <c r="J803" s="141"/>
      <c r="K803" s="140"/>
    </row>
    <row r="804" spans="1:11" ht="14.4" x14ac:dyDescent="0.3">
      <c r="A804" s="86">
        <v>765</v>
      </c>
      <c r="B804" s="139">
        <v>2.2470874571993589</v>
      </c>
      <c r="C804" s="140">
        <v>1</v>
      </c>
      <c r="D804" s="141">
        <v>1.7031242609558095</v>
      </c>
      <c r="E804" s="140">
        <v>1</v>
      </c>
      <c r="F804" s="142">
        <v>1</v>
      </c>
      <c r="G804" s="140"/>
      <c r="H804" s="141"/>
      <c r="I804" s="140"/>
      <c r="J804" s="141"/>
      <c r="K804" s="140"/>
    </row>
    <row r="805" spans="1:11" ht="14.4" x14ac:dyDescent="0.3">
      <c r="A805" s="86">
        <v>766</v>
      </c>
      <c r="B805" s="139">
        <v>2.7128052122997559</v>
      </c>
      <c r="C805" s="140">
        <v>2</v>
      </c>
      <c r="D805" s="141">
        <v>1.9536235346529052</v>
      </c>
      <c r="E805" s="140">
        <v>1</v>
      </c>
      <c r="F805" s="142">
        <v>1</v>
      </c>
      <c r="G805" s="140"/>
      <c r="H805" s="141"/>
      <c r="I805" s="140"/>
      <c r="J805" s="141"/>
      <c r="K805" s="140"/>
    </row>
    <row r="806" spans="1:11" ht="14.4" x14ac:dyDescent="0.3">
      <c r="A806" s="86">
        <v>767</v>
      </c>
      <c r="B806" s="139">
        <v>8.2224043987617659</v>
      </c>
      <c r="C806" s="140">
        <v>9</v>
      </c>
      <c r="D806" s="141">
        <v>4.5894647076640744</v>
      </c>
      <c r="E806" s="140">
        <v>5</v>
      </c>
      <c r="F806" s="142">
        <v>2</v>
      </c>
      <c r="G806" s="140"/>
      <c r="H806" s="141"/>
      <c r="I806" s="140"/>
      <c r="J806" s="141"/>
      <c r="K806" s="140"/>
    </row>
    <row r="807" spans="1:11" ht="14.4" x14ac:dyDescent="0.3">
      <c r="A807" s="86">
        <v>768</v>
      </c>
      <c r="B807" s="139">
        <v>2.60754257919245</v>
      </c>
      <c r="C807" s="140">
        <v>4</v>
      </c>
      <c r="D807" s="141">
        <v>1.8977585303880915</v>
      </c>
      <c r="E807" s="140">
        <v>3</v>
      </c>
      <c r="F807" s="142">
        <v>3</v>
      </c>
      <c r="G807" s="140"/>
      <c r="H807" s="141"/>
      <c r="I807" s="140"/>
      <c r="J807" s="141"/>
      <c r="K807" s="140"/>
    </row>
    <row r="808" spans="1:11" ht="14.4" x14ac:dyDescent="0.3">
      <c r="A808" s="86">
        <v>769</v>
      </c>
      <c r="B808" s="139">
        <v>1.2750481132305722</v>
      </c>
      <c r="C808" s="140">
        <v>1</v>
      </c>
      <c r="D808" s="141">
        <v>1.1412369125297805</v>
      </c>
      <c r="E808" s="140">
        <v>1</v>
      </c>
      <c r="F808" s="142">
        <v>2</v>
      </c>
      <c r="G808" s="140"/>
      <c r="H808" s="141"/>
      <c r="I808" s="140"/>
      <c r="J808" s="141"/>
      <c r="K808" s="140"/>
    </row>
    <row r="809" spans="1:11" ht="14.4" x14ac:dyDescent="0.3">
      <c r="A809" s="86">
        <v>770</v>
      </c>
      <c r="B809" s="139">
        <v>5.2568882824425929</v>
      </c>
      <c r="C809" s="140">
        <v>7</v>
      </c>
      <c r="D809" s="141">
        <v>3.2202261517722559</v>
      </c>
      <c r="E809" s="140">
        <v>5</v>
      </c>
      <c r="F809" s="142">
        <v>3</v>
      </c>
      <c r="G809" s="140"/>
      <c r="H809" s="141"/>
      <c r="I809" s="140"/>
      <c r="J809" s="141"/>
      <c r="K809" s="140"/>
    </row>
    <row r="810" spans="1:11" ht="14.4" x14ac:dyDescent="0.3">
      <c r="A810" s="86">
        <v>771</v>
      </c>
      <c r="B810" s="139">
        <v>3.8852329309464162</v>
      </c>
      <c r="C810" s="140">
        <v>6</v>
      </c>
      <c r="D810" s="141">
        <v>2.553644003738146</v>
      </c>
      <c r="E810" s="140">
        <v>4</v>
      </c>
      <c r="F810" s="142">
        <v>3</v>
      </c>
      <c r="G810" s="140"/>
      <c r="H810" s="141"/>
      <c r="I810" s="140"/>
      <c r="J810" s="141"/>
      <c r="K810" s="140"/>
    </row>
    <row r="811" spans="1:11" ht="14.4" x14ac:dyDescent="0.3">
      <c r="A811" s="86">
        <v>772</v>
      </c>
      <c r="B811" s="139">
        <v>5.8423908410301788</v>
      </c>
      <c r="C811" s="140">
        <v>3</v>
      </c>
      <c r="D811" s="141">
        <v>3.4969260224807712</v>
      </c>
      <c r="E811" s="140">
        <v>2</v>
      </c>
      <c r="F811" s="142">
        <v>1</v>
      </c>
      <c r="G811" s="140"/>
      <c r="H811" s="141"/>
      <c r="I811" s="140"/>
      <c r="J811" s="141"/>
      <c r="K811" s="140"/>
    </row>
    <row r="812" spans="1:11" ht="14.4" x14ac:dyDescent="0.3">
      <c r="A812" s="86">
        <v>773</v>
      </c>
      <c r="B812" s="139">
        <v>1.3499605182600491</v>
      </c>
      <c r="C812" s="140">
        <v>0</v>
      </c>
      <c r="D812" s="141">
        <v>1.1872533834982506</v>
      </c>
      <c r="E812" s="140">
        <v>0</v>
      </c>
      <c r="F812" s="142">
        <v>1</v>
      </c>
      <c r="G812" s="140"/>
      <c r="H812" s="141"/>
      <c r="I812" s="140"/>
      <c r="J812" s="141"/>
      <c r="K812" s="140"/>
    </row>
    <row r="813" spans="1:11" ht="14.4" x14ac:dyDescent="0.3">
      <c r="A813" s="86">
        <v>774</v>
      </c>
      <c r="B813" s="139">
        <v>1.5997853705115277</v>
      </c>
      <c r="C813" s="140">
        <v>5</v>
      </c>
      <c r="D813" s="141">
        <v>1.3367572534589001</v>
      </c>
      <c r="E813" s="140">
        <v>4</v>
      </c>
      <c r="F813" s="142">
        <v>6</v>
      </c>
      <c r="G813" s="140"/>
      <c r="H813" s="141"/>
      <c r="I813" s="140"/>
      <c r="J813" s="141"/>
      <c r="K813" s="140"/>
    </row>
    <row r="814" spans="1:11" ht="14.4" x14ac:dyDescent="0.3">
      <c r="A814" s="86">
        <v>775</v>
      </c>
      <c r="B814" s="139">
        <v>1.8721164944717703</v>
      </c>
      <c r="C814" s="140">
        <v>2</v>
      </c>
      <c r="D814" s="141">
        <v>1.4940408258624003</v>
      </c>
      <c r="E814" s="140">
        <v>2</v>
      </c>
      <c r="F814" s="142">
        <v>2</v>
      </c>
      <c r="G814" s="140"/>
      <c r="H814" s="141"/>
      <c r="I814" s="140"/>
      <c r="J814" s="141"/>
      <c r="K814" s="140"/>
    </row>
    <row r="815" spans="1:11" ht="14.4" x14ac:dyDescent="0.3">
      <c r="A815" s="86">
        <v>776</v>
      </c>
      <c r="B815" s="139">
        <v>3.4606275451164343</v>
      </c>
      <c r="C815" s="140">
        <v>4</v>
      </c>
      <c r="D815" s="141">
        <v>2.3404126779802348</v>
      </c>
      <c r="E815" s="140">
        <v>2</v>
      </c>
      <c r="F815" s="142">
        <v>2</v>
      </c>
      <c r="G815" s="140"/>
      <c r="H815" s="141"/>
      <c r="I815" s="140"/>
      <c r="J815" s="141"/>
      <c r="K815" s="140"/>
    </row>
    <row r="816" spans="1:11" ht="14.4" x14ac:dyDescent="0.3">
      <c r="A816" s="86">
        <v>777</v>
      </c>
      <c r="B816" s="139">
        <v>1.441498577487778</v>
      </c>
      <c r="C816" s="140">
        <v>3</v>
      </c>
      <c r="D816" s="141">
        <v>1.2426976097792715</v>
      </c>
      <c r="E816" s="140">
        <v>3</v>
      </c>
      <c r="F816" s="142">
        <v>4</v>
      </c>
      <c r="G816" s="140"/>
      <c r="H816" s="141"/>
      <c r="I816" s="140"/>
      <c r="J816" s="141"/>
      <c r="K816" s="140"/>
    </row>
    <row r="817" spans="1:11" ht="14.4" x14ac:dyDescent="0.3">
      <c r="A817" s="86">
        <v>778</v>
      </c>
      <c r="B817" s="139">
        <v>2.4799628426549143</v>
      </c>
      <c r="C817" s="140">
        <v>1</v>
      </c>
      <c r="D817" s="141">
        <v>1.8294880667144331</v>
      </c>
      <c r="E817" s="140">
        <v>1</v>
      </c>
      <c r="F817" s="142">
        <v>1</v>
      </c>
      <c r="G817" s="140"/>
      <c r="H817" s="141"/>
      <c r="I817" s="140"/>
      <c r="J817" s="141"/>
      <c r="K817" s="140"/>
    </row>
    <row r="818" spans="1:11" ht="14.4" x14ac:dyDescent="0.3">
      <c r="A818" s="86">
        <v>779</v>
      </c>
      <c r="B818" s="139">
        <v>1.9116210031717793</v>
      </c>
      <c r="C818" s="140">
        <v>3</v>
      </c>
      <c r="D818" s="141">
        <v>1.5164425400406085</v>
      </c>
      <c r="E818" s="140">
        <v>2</v>
      </c>
      <c r="F818" s="142">
        <v>3</v>
      </c>
      <c r="G818" s="140"/>
      <c r="H818" s="141"/>
      <c r="I818" s="140"/>
      <c r="J818" s="141"/>
      <c r="K818" s="140"/>
    </row>
    <row r="819" spans="1:11" ht="14.4" x14ac:dyDescent="0.3">
      <c r="A819" s="86">
        <v>780</v>
      </c>
      <c r="B819" s="139">
        <v>2.3698346633605865</v>
      </c>
      <c r="C819" s="140">
        <v>4</v>
      </c>
      <c r="D819" s="141">
        <v>1.7700257363598197</v>
      </c>
      <c r="E819" s="140">
        <v>3</v>
      </c>
      <c r="F819" s="142">
        <v>4</v>
      </c>
      <c r="G819" s="140"/>
      <c r="H819" s="141"/>
      <c r="I819" s="140"/>
      <c r="J819" s="141"/>
      <c r="K819" s="140"/>
    </row>
    <row r="820" spans="1:11" ht="14.4" x14ac:dyDescent="0.3">
      <c r="A820" s="86">
        <v>781</v>
      </c>
      <c r="B820" s="139">
        <v>5.1527980338522417</v>
      </c>
      <c r="C820" s="140">
        <v>7</v>
      </c>
      <c r="D820" s="141">
        <v>3.1706092460312241</v>
      </c>
      <c r="E820" s="140">
        <v>4</v>
      </c>
      <c r="F820" s="142">
        <v>3</v>
      </c>
      <c r="G820" s="140"/>
      <c r="H820" s="141"/>
      <c r="I820" s="140"/>
      <c r="J820" s="141"/>
      <c r="K820" s="140"/>
    </row>
    <row r="821" spans="1:11" ht="14.4" x14ac:dyDescent="0.3">
      <c r="A821" s="86">
        <v>782</v>
      </c>
      <c r="B821" s="139">
        <v>4.5372338053159504</v>
      </c>
      <c r="C821" s="140">
        <v>2</v>
      </c>
      <c r="D821" s="141">
        <v>2.8741827950456376</v>
      </c>
      <c r="E821" s="140">
        <v>1</v>
      </c>
      <c r="F821" s="142">
        <v>0</v>
      </c>
      <c r="G821" s="140"/>
      <c r="H821" s="141"/>
      <c r="I821" s="140"/>
      <c r="J821" s="141"/>
      <c r="K821" s="140"/>
    </row>
    <row r="822" spans="1:11" ht="14.4" x14ac:dyDescent="0.3">
      <c r="A822" s="86">
        <v>783</v>
      </c>
      <c r="B822" s="139">
        <v>2.5381660298094397</v>
      </c>
      <c r="C822" s="140">
        <v>4</v>
      </c>
      <c r="D822" s="141">
        <v>1.8607127549787399</v>
      </c>
      <c r="E822" s="140">
        <v>3</v>
      </c>
      <c r="F822" s="142">
        <v>4</v>
      </c>
      <c r="G822" s="140"/>
      <c r="H822" s="141"/>
      <c r="I822" s="140"/>
      <c r="J822" s="141"/>
      <c r="K822" s="140"/>
    </row>
    <row r="823" spans="1:11" ht="14.4" x14ac:dyDescent="0.3">
      <c r="A823" s="86">
        <v>784</v>
      </c>
      <c r="B823" s="139">
        <v>3.3032782606726676</v>
      </c>
      <c r="C823" s="140">
        <v>6</v>
      </c>
      <c r="D823" s="141">
        <v>2.2603295707728774</v>
      </c>
      <c r="E823" s="140">
        <v>5</v>
      </c>
      <c r="F823" s="142">
        <v>5</v>
      </c>
      <c r="G823" s="140"/>
      <c r="H823" s="141"/>
      <c r="I823" s="140"/>
      <c r="J823" s="141"/>
      <c r="K823" s="140"/>
    </row>
    <row r="824" spans="1:11" ht="14.4" x14ac:dyDescent="0.3">
      <c r="A824" s="86">
        <v>785</v>
      </c>
      <c r="B824" s="139">
        <v>1.1795879780162821</v>
      </c>
      <c r="C824" s="140">
        <v>1</v>
      </c>
      <c r="D824" s="141">
        <v>1.0816712545625595</v>
      </c>
      <c r="E824" s="140">
        <v>1</v>
      </c>
      <c r="F824" s="142">
        <v>1</v>
      </c>
      <c r="G824" s="140"/>
      <c r="H824" s="141"/>
      <c r="I824" s="140"/>
      <c r="J824" s="141"/>
      <c r="K824" s="140"/>
    </row>
    <row r="825" spans="1:11" ht="14.4" x14ac:dyDescent="0.3">
      <c r="A825" s="86">
        <v>786</v>
      </c>
      <c r="B825" s="139">
        <v>5.1432014847970509</v>
      </c>
      <c r="C825" s="140">
        <v>4</v>
      </c>
      <c r="D825" s="141">
        <v>3.1660279119629733</v>
      </c>
      <c r="E825" s="140">
        <v>2</v>
      </c>
      <c r="F825" s="142">
        <v>2</v>
      </c>
      <c r="G825" s="140"/>
      <c r="H825" s="141"/>
      <c r="I825" s="140"/>
      <c r="J825" s="141"/>
      <c r="K825" s="140"/>
    </row>
    <row r="826" spans="1:11" ht="14.4" x14ac:dyDescent="0.3">
      <c r="A826" s="86">
        <v>787</v>
      </c>
      <c r="B826" s="139">
        <v>1.340136489145981</v>
      </c>
      <c r="C826" s="140">
        <v>3</v>
      </c>
      <c r="D826" s="141">
        <v>1.1812529725362826</v>
      </c>
      <c r="E826" s="140">
        <v>3</v>
      </c>
      <c r="F826" s="142">
        <v>5</v>
      </c>
      <c r="G826" s="140"/>
      <c r="H826" s="141"/>
      <c r="I826" s="140"/>
      <c r="J826" s="141"/>
      <c r="K826" s="140"/>
    </row>
    <row r="827" spans="1:11" ht="14.4" x14ac:dyDescent="0.3">
      <c r="A827" s="86">
        <v>788</v>
      </c>
      <c r="B827" s="139">
        <v>4.7655390382216787</v>
      </c>
      <c r="C827" s="140">
        <v>2</v>
      </c>
      <c r="D827" s="141">
        <v>2.984755803315569</v>
      </c>
      <c r="E827" s="140">
        <v>1</v>
      </c>
      <c r="F827" s="142">
        <v>1</v>
      </c>
      <c r="G827" s="140"/>
      <c r="H827" s="141"/>
      <c r="I827" s="140"/>
      <c r="J827" s="141"/>
      <c r="K827" s="140"/>
    </row>
    <row r="828" spans="1:11" ht="14.4" x14ac:dyDescent="0.3">
      <c r="A828" s="86">
        <v>789</v>
      </c>
      <c r="B828" s="139">
        <v>2.2497240189892005</v>
      </c>
      <c r="C828" s="140">
        <v>1</v>
      </c>
      <c r="D828" s="141">
        <v>1.7045685698258823</v>
      </c>
      <c r="E828" s="140">
        <v>0</v>
      </c>
      <c r="F828" s="142">
        <v>1</v>
      </c>
      <c r="G828" s="140"/>
      <c r="H828" s="141"/>
      <c r="I828" s="140"/>
      <c r="J828" s="141"/>
      <c r="K828" s="140"/>
    </row>
    <row r="829" spans="1:11" ht="14.4" x14ac:dyDescent="0.3">
      <c r="A829" s="86">
        <v>790</v>
      </c>
      <c r="B829" s="139">
        <v>7.3700847622026258</v>
      </c>
      <c r="C829" s="140">
        <v>11</v>
      </c>
      <c r="D829" s="141">
        <v>4.2031832427183762</v>
      </c>
      <c r="E829" s="140">
        <v>7</v>
      </c>
      <c r="F829" s="142">
        <v>4</v>
      </c>
      <c r="G829" s="140"/>
      <c r="H829" s="141"/>
      <c r="I829" s="140"/>
      <c r="J829" s="141"/>
      <c r="K829" s="140"/>
    </row>
    <row r="830" spans="1:11" ht="14.4" x14ac:dyDescent="0.3">
      <c r="A830" s="86">
        <v>791</v>
      </c>
      <c r="B830" s="139">
        <v>2.1791039218491233</v>
      </c>
      <c r="C830" s="140">
        <v>0</v>
      </c>
      <c r="D830" s="141">
        <v>1.6657674245867196</v>
      </c>
      <c r="E830" s="140">
        <v>0</v>
      </c>
      <c r="F830" s="142">
        <v>0</v>
      </c>
      <c r="G830" s="140"/>
      <c r="H830" s="141"/>
      <c r="I830" s="140"/>
      <c r="J830" s="141"/>
      <c r="K830" s="140"/>
    </row>
    <row r="831" spans="1:11" ht="14.4" x14ac:dyDescent="0.3">
      <c r="A831" s="86">
        <v>792</v>
      </c>
      <c r="B831" s="139">
        <v>4.214940636301832</v>
      </c>
      <c r="C831" s="140">
        <v>6</v>
      </c>
      <c r="D831" s="141">
        <v>2.7166776747317973</v>
      </c>
      <c r="E831" s="140">
        <v>4</v>
      </c>
      <c r="F831" s="142">
        <v>3</v>
      </c>
      <c r="G831" s="140"/>
      <c r="H831" s="141"/>
      <c r="I831" s="140"/>
      <c r="J831" s="141"/>
      <c r="K831" s="140"/>
    </row>
    <row r="832" spans="1:11" ht="14.4" x14ac:dyDescent="0.3">
      <c r="A832" s="86">
        <v>793</v>
      </c>
      <c r="B832" s="139">
        <v>2.5008082935422484</v>
      </c>
      <c r="C832" s="140">
        <v>3</v>
      </c>
      <c r="D832" s="141">
        <v>1.8406867486713754</v>
      </c>
      <c r="E832" s="140">
        <v>2</v>
      </c>
      <c r="F832" s="142">
        <v>2</v>
      </c>
      <c r="G832" s="140"/>
      <c r="H832" s="141"/>
      <c r="I832" s="140"/>
      <c r="J832" s="141"/>
      <c r="K832" s="140"/>
    </row>
    <row r="833" spans="1:11" ht="14.4" x14ac:dyDescent="0.3">
      <c r="A833" s="86">
        <v>794</v>
      </c>
      <c r="B833" s="139">
        <v>1.8957455103016405</v>
      </c>
      <c r="C833" s="140">
        <v>3</v>
      </c>
      <c r="D833" s="141">
        <v>1.507451642764007</v>
      </c>
      <c r="E833" s="140">
        <v>3</v>
      </c>
      <c r="F833" s="142">
        <v>4</v>
      </c>
      <c r="G833" s="140"/>
      <c r="H833" s="141"/>
      <c r="I833" s="140"/>
      <c r="J833" s="141"/>
      <c r="K833" s="140"/>
    </row>
    <row r="834" spans="1:11" ht="14.4" x14ac:dyDescent="0.3">
      <c r="A834" s="86">
        <v>795</v>
      </c>
      <c r="B834" s="139">
        <v>1.558352307429812</v>
      </c>
      <c r="C834" s="140">
        <v>1</v>
      </c>
      <c r="D834" s="141">
        <v>1.3123428763384695</v>
      </c>
      <c r="E834" s="140">
        <v>1</v>
      </c>
      <c r="F834" s="142">
        <v>2</v>
      </c>
      <c r="G834" s="140"/>
      <c r="H834" s="141"/>
      <c r="I834" s="140"/>
      <c r="J834" s="141"/>
      <c r="K834" s="140"/>
    </row>
    <row r="835" spans="1:11" ht="14.4" x14ac:dyDescent="0.3">
      <c r="A835" s="86">
        <v>796</v>
      </c>
      <c r="B835" s="139">
        <v>2.9237114795631536</v>
      </c>
      <c r="C835" s="140">
        <v>4</v>
      </c>
      <c r="D835" s="141">
        <v>2.0643992898193209</v>
      </c>
      <c r="E835" s="140">
        <v>3</v>
      </c>
      <c r="F835" s="142">
        <v>3</v>
      </c>
      <c r="G835" s="140"/>
      <c r="H835" s="141"/>
      <c r="I835" s="140"/>
      <c r="J835" s="141"/>
      <c r="K835" s="140"/>
    </row>
    <row r="836" spans="1:11" ht="14.4" x14ac:dyDescent="0.3">
      <c r="A836" s="86">
        <v>797</v>
      </c>
      <c r="B836" s="139">
        <v>3.3583194791924469</v>
      </c>
      <c r="C836" s="140">
        <v>1</v>
      </c>
      <c r="D836" s="141">
        <v>2.2884136081413828</v>
      </c>
      <c r="E836" s="140">
        <v>0</v>
      </c>
      <c r="F836" s="142">
        <v>0</v>
      </c>
      <c r="G836" s="140"/>
      <c r="H836" s="141"/>
      <c r="I836" s="140"/>
      <c r="J836" s="141"/>
      <c r="K836" s="140"/>
    </row>
    <row r="837" spans="1:11" ht="14.4" x14ac:dyDescent="0.3">
      <c r="A837" s="86">
        <v>798</v>
      </c>
      <c r="B837" s="139">
        <v>2.9816252441215334</v>
      </c>
      <c r="C837" s="140">
        <v>4</v>
      </c>
      <c r="D837" s="141">
        <v>2.0945658887498042</v>
      </c>
      <c r="E837" s="140">
        <v>3</v>
      </c>
      <c r="F837" s="142">
        <v>3</v>
      </c>
      <c r="G837" s="140"/>
      <c r="H837" s="141"/>
      <c r="I837" s="140"/>
      <c r="J837" s="141"/>
      <c r="K837" s="140"/>
    </row>
    <row r="838" spans="1:11" ht="14.4" x14ac:dyDescent="0.3">
      <c r="A838" s="86">
        <v>799</v>
      </c>
      <c r="B838" s="139">
        <v>4.6421476104225468</v>
      </c>
      <c r="C838" s="140">
        <v>5</v>
      </c>
      <c r="D838" s="141">
        <v>2.9250926498703791</v>
      </c>
      <c r="E838" s="140">
        <v>3</v>
      </c>
      <c r="F838" s="142">
        <v>2</v>
      </c>
      <c r="G838" s="140"/>
      <c r="H838" s="141"/>
      <c r="I838" s="140"/>
      <c r="J838" s="141"/>
      <c r="K838" s="140"/>
    </row>
    <row r="839" spans="1:11" ht="14.4" x14ac:dyDescent="0.3">
      <c r="A839" s="86">
        <v>800</v>
      </c>
      <c r="B839" s="139">
        <v>1.2545627159547559</v>
      </c>
      <c r="C839" s="140">
        <v>1</v>
      </c>
      <c r="D839" s="141">
        <v>1.1285452736069514</v>
      </c>
      <c r="E839" s="140">
        <v>0</v>
      </c>
      <c r="F839" s="142">
        <v>1</v>
      </c>
      <c r="G839" s="140"/>
      <c r="H839" s="141"/>
      <c r="I839" s="140"/>
      <c r="J839" s="141"/>
      <c r="K839" s="140"/>
    </row>
    <row r="840" spans="1:11" ht="14.4" x14ac:dyDescent="0.3">
      <c r="A840" s="86">
        <v>801</v>
      </c>
      <c r="B840" s="139">
        <v>2.7244404686630177</v>
      </c>
      <c r="C840" s="140">
        <v>2</v>
      </c>
      <c r="D840" s="141">
        <v>1.9597741167034075</v>
      </c>
      <c r="E840" s="140">
        <v>1</v>
      </c>
      <c r="F840" s="142">
        <v>1</v>
      </c>
      <c r="G840" s="140"/>
      <c r="H840" s="141"/>
      <c r="I840" s="140"/>
      <c r="J840" s="141"/>
      <c r="K840" s="140"/>
    </row>
    <row r="841" spans="1:11" ht="14.4" x14ac:dyDescent="0.3">
      <c r="A841" s="86">
        <v>802</v>
      </c>
      <c r="B841" s="139">
        <v>3.7715540565138745</v>
      </c>
      <c r="C841" s="140">
        <v>3</v>
      </c>
      <c r="D841" s="141">
        <v>2.4969393526596551</v>
      </c>
      <c r="E841" s="140">
        <v>2</v>
      </c>
      <c r="F841" s="142">
        <v>2</v>
      </c>
      <c r="G841" s="140"/>
      <c r="H841" s="141"/>
      <c r="I841" s="140"/>
      <c r="J841" s="141"/>
      <c r="K841" s="140"/>
    </row>
    <row r="842" spans="1:11" ht="14.4" x14ac:dyDescent="0.3">
      <c r="A842" s="86">
        <v>803</v>
      </c>
      <c r="B842" s="139">
        <v>2.5645039270457382</v>
      </c>
      <c r="C842" s="140">
        <v>4</v>
      </c>
      <c r="D842" s="141">
        <v>1.8747984950431351</v>
      </c>
      <c r="E842" s="140">
        <v>3</v>
      </c>
      <c r="F842" s="142">
        <v>3</v>
      </c>
      <c r="G842" s="140"/>
      <c r="H842" s="141"/>
      <c r="I842" s="140"/>
      <c r="J842" s="141"/>
      <c r="K842" s="140"/>
    </row>
    <row r="843" spans="1:11" ht="14.4" x14ac:dyDescent="0.3">
      <c r="A843" s="86">
        <v>804</v>
      </c>
      <c r="B843" s="139">
        <v>1.7474848604274096</v>
      </c>
      <c r="C843" s="140">
        <v>1</v>
      </c>
      <c r="D843" s="141">
        <v>1.4227084224798889</v>
      </c>
      <c r="E843" s="140">
        <v>1</v>
      </c>
      <c r="F843" s="142">
        <v>2</v>
      </c>
      <c r="G843" s="140"/>
      <c r="H843" s="141"/>
      <c r="I843" s="140"/>
      <c r="J843" s="141"/>
      <c r="K843" s="140"/>
    </row>
    <row r="844" spans="1:11" ht="14.4" x14ac:dyDescent="0.3">
      <c r="A844" s="86">
        <v>805</v>
      </c>
      <c r="B844" s="139">
        <v>5.2599173939622546</v>
      </c>
      <c r="C844" s="140">
        <v>5</v>
      </c>
      <c r="D844" s="141">
        <v>3.2216680085007821</v>
      </c>
      <c r="E844" s="140">
        <v>3</v>
      </c>
      <c r="F844" s="142">
        <v>2</v>
      </c>
      <c r="G844" s="140"/>
      <c r="H844" s="141"/>
      <c r="I844" s="140"/>
      <c r="J844" s="141"/>
      <c r="K844" s="140"/>
    </row>
    <row r="845" spans="1:11" ht="14.4" x14ac:dyDescent="0.3">
      <c r="A845" s="86">
        <v>806</v>
      </c>
      <c r="B845" s="139">
        <v>2.4076724731899559</v>
      </c>
      <c r="C845" s="140">
        <v>3</v>
      </c>
      <c r="D845" s="141">
        <v>1.7905135789290272</v>
      </c>
      <c r="E845" s="140">
        <v>2</v>
      </c>
      <c r="F845" s="142">
        <v>3</v>
      </c>
      <c r="G845" s="140"/>
      <c r="H845" s="141"/>
      <c r="I845" s="140"/>
      <c r="J845" s="141"/>
      <c r="K845" s="140"/>
    </row>
    <row r="846" spans="1:11" ht="14.4" x14ac:dyDescent="0.3">
      <c r="A846" s="86">
        <v>807</v>
      </c>
      <c r="B846" s="139">
        <v>1.3793075997065412</v>
      </c>
      <c r="C846" s="140">
        <v>1</v>
      </c>
      <c r="D846" s="141">
        <v>1.2051191767518195</v>
      </c>
      <c r="E846" s="140">
        <v>1</v>
      </c>
      <c r="F846" s="142">
        <v>2</v>
      </c>
      <c r="G846" s="140"/>
      <c r="H846" s="141"/>
      <c r="I846" s="140"/>
      <c r="J846" s="141"/>
      <c r="K846" s="140"/>
    </row>
    <row r="847" spans="1:11" ht="14.4" x14ac:dyDescent="0.3">
      <c r="A847" s="86">
        <v>808</v>
      </c>
      <c r="B847" s="139">
        <v>4.392226127454288</v>
      </c>
      <c r="C847" s="140">
        <v>5</v>
      </c>
      <c r="D847" s="141">
        <v>2.803531017180247</v>
      </c>
      <c r="E847" s="140">
        <v>3</v>
      </c>
      <c r="F847" s="142">
        <v>2</v>
      </c>
      <c r="G847" s="140"/>
      <c r="H847" s="141"/>
      <c r="I847" s="140"/>
      <c r="J847" s="141"/>
      <c r="K847" s="140"/>
    </row>
    <row r="848" spans="1:11" ht="14.4" x14ac:dyDescent="0.3">
      <c r="A848" s="86">
        <v>809</v>
      </c>
      <c r="B848" s="139">
        <v>3.2847346245090328</v>
      </c>
      <c r="C848" s="140">
        <v>3</v>
      </c>
      <c r="D848" s="141">
        <v>2.2508503122408596</v>
      </c>
      <c r="E848" s="140">
        <v>2</v>
      </c>
      <c r="F848" s="142">
        <v>1</v>
      </c>
      <c r="G848" s="140"/>
      <c r="H848" s="141"/>
      <c r="I848" s="140"/>
      <c r="J848" s="141"/>
      <c r="K848" s="140"/>
    </row>
    <row r="849" spans="1:11" ht="14.4" x14ac:dyDescent="0.3">
      <c r="A849" s="86">
        <v>810</v>
      </c>
      <c r="B849" s="139">
        <v>2.9064343571451854</v>
      </c>
      <c r="C849" s="140">
        <v>2</v>
      </c>
      <c r="D849" s="141">
        <v>2.0553795575128704</v>
      </c>
      <c r="E849" s="140">
        <v>1</v>
      </c>
      <c r="F849" s="142">
        <v>1</v>
      </c>
      <c r="G849" s="140"/>
      <c r="H849" s="141"/>
      <c r="I849" s="140"/>
      <c r="J849" s="141"/>
      <c r="K849" s="140"/>
    </row>
    <row r="850" spans="1:11" ht="14.4" x14ac:dyDescent="0.3">
      <c r="A850" s="86">
        <v>811</v>
      </c>
      <c r="B850" s="139">
        <v>4.2623927796002077</v>
      </c>
      <c r="C850" s="140">
        <v>7</v>
      </c>
      <c r="D850" s="141">
        <v>2.7399777373862682</v>
      </c>
      <c r="E850" s="140">
        <v>5</v>
      </c>
      <c r="F850" s="142">
        <v>4</v>
      </c>
      <c r="G850" s="140"/>
      <c r="H850" s="141"/>
      <c r="I850" s="140"/>
      <c r="J850" s="141"/>
      <c r="K850" s="140"/>
    </row>
    <row r="851" spans="1:11" ht="14.4" x14ac:dyDescent="0.3">
      <c r="A851" s="86">
        <v>812</v>
      </c>
      <c r="B851" s="139">
        <v>2.1072489733161168</v>
      </c>
      <c r="C851" s="140">
        <v>1</v>
      </c>
      <c r="D851" s="141">
        <v>1.6260333749107294</v>
      </c>
      <c r="E851" s="140">
        <v>0</v>
      </c>
      <c r="F851" s="142">
        <v>1</v>
      </c>
      <c r="G851" s="140"/>
      <c r="H851" s="141"/>
      <c r="I851" s="140"/>
      <c r="J851" s="141"/>
      <c r="K851" s="140"/>
    </row>
    <row r="852" spans="1:11" ht="14.4" x14ac:dyDescent="0.3">
      <c r="A852" s="86">
        <v>813</v>
      </c>
      <c r="B852" s="139">
        <v>4.1301463070614943</v>
      </c>
      <c r="C852" s="140">
        <v>6</v>
      </c>
      <c r="D852" s="141">
        <v>2.6749422063498165</v>
      </c>
      <c r="E852" s="140">
        <v>4</v>
      </c>
      <c r="F852" s="142">
        <v>3</v>
      </c>
      <c r="G852" s="140"/>
      <c r="H852" s="141"/>
      <c r="I852" s="140"/>
      <c r="J852" s="141"/>
      <c r="K852" s="140"/>
    </row>
    <row r="853" spans="1:11" ht="14.4" x14ac:dyDescent="0.3">
      <c r="A853" s="86">
        <v>814</v>
      </c>
      <c r="B853" s="139">
        <v>4.2042265565369963</v>
      </c>
      <c r="C853" s="140">
        <v>3</v>
      </c>
      <c r="D853" s="141">
        <v>2.7114113409128802</v>
      </c>
      <c r="E853" s="140">
        <v>2</v>
      </c>
      <c r="F853" s="142">
        <v>1</v>
      </c>
      <c r="G853" s="140"/>
      <c r="H853" s="141"/>
      <c r="I853" s="140"/>
      <c r="J853" s="141"/>
      <c r="K853" s="140"/>
    </row>
    <row r="854" spans="1:11" ht="14.4" x14ac:dyDescent="0.3">
      <c r="A854" s="86">
        <v>815</v>
      </c>
      <c r="B854" s="139">
        <v>5.7218582995810792</v>
      </c>
      <c r="C854" s="140">
        <v>2</v>
      </c>
      <c r="D854" s="141">
        <v>3.4402782015503433</v>
      </c>
      <c r="E854" s="140">
        <v>0</v>
      </c>
      <c r="F854" s="142">
        <v>0</v>
      </c>
      <c r="G854" s="140"/>
      <c r="H854" s="141"/>
      <c r="I854" s="140"/>
      <c r="J854" s="141"/>
      <c r="K854" s="140"/>
    </row>
    <row r="855" spans="1:11" ht="14.4" x14ac:dyDescent="0.3">
      <c r="A855" s="86">
        <v>816</v>
      </c>
      <c r="B855" s="139">
        <v>4.3100708119149411</v>
      </c>
      <c r="C855" s="140">
        <v>3</v>
      </c>
      <c r="D855" s="141">
        <v>2.7633493466173817</v>
      </c>
      <c r="E855" s="140">
        <v>1</v>
      </c>
      <c r="F855" s="142">
        <v>1</v>
      </c>
      <c r="G855" s="140"/>
      <c r="H855" s="141"/>
      <c r="I855" s="140"/>
      <c r="J855" s="141"/>
      <c r="K855" s="140"/>
    </row>
    <row r="856" spans="1:11" ht="14.4" x14ac:dyDescent="0.3">
      <c r="A856" s="86">
        <v>817</v>
      </c>
      <c r="B856" s="139">
        <v>1.5001415231733801</v>
      </c>
      <c r="C856" s="140">
        <v>2</v>
      </c>
      <c r="D856" s="141">
        <v>1.2777996018077591</v>
      </c>
      <c r="E856" s="140">
        <v>2</v>
      </c>
      <c r="F856" s="142">
        <v>3</v>
      </c>
      <c r="G856" s="140"/>
      <c r="H856" s="141"/>
      <c r="I856" s="140"/>
      <c r="J856" s="141"/>
      <c r="K856" s="140"/>
    </row>
    <row r="857" spans="1:11" ht="14.4" x14ac:dyDescent="0.3">
      <c r="A857" s="86">
        <v>818</v>
      </c>
      <c r="B857" s="139">
        <v>4.3092284269230969</v>
      </c>
      <c r="C857" s="140">
        <v>3</v>
      </c>
      <c r="D857" s="141">
        <v>2.7629367508393243</v>
      </c>
      <c r="E857" s="140">
        <v>2</v>
      </c>
      <c r="F857" s="142">
        <v>1</v>
      </c>
      <c r="G857" s="140"/>
      <c r="H857" s="141"/>
      <c r="I857" s="140"/>
      <c r="J857" s="141"/>
      <c r="K857" s="140"/>
    </row>
    <row r="858" spans="1:11" ht="14.4" x14ac:dyDescent="0.3">
      <c r="A858" s="86">
        <v>819</v>
      </c>
      <c r="B858" s="139">
        <v>3.0023842130692531</v>
      </c>
      <c r="C858" s="140">
        <v>3</v>
      </c>
      <c r="D858" s="141">
        <v>2.1053539214815453</v>
      </c>
      <c r="E858" s="140">
        <v>2</v>
      </c>
      <c r="F858" s="142">
        <v>2</v>
      </c>
      <c r="G858" s="140"/>
      <c r="H858" s="141"/>
      <c r="I858" s="140"/>
      <c r="J858" s="141"/>
      <c r="K858" s="140"/>
    </row>
    <row r="859" spans="1:11" ht="14.4" x14ac:dyDescent="0.3">
      <c r="A859" s="86">
        <v>820</v>
      </c>
      <c r="B859" s="139">
        <v>2.1441576231243107</v>
      </c>
      <c r="C859" s="140">
        <v>0</v>
      </c>
      <c r="D859" s="141">
        <v>1.6464758309051533</v>
      </c>
      <c r="E859" s="140">
        <v>0</v>
      </c>
      <c r="F859" s="142">
        <v>0</v>
      </c>
      <c r="G859" s="140"/>
      <c r="H859" s="141"/>
      <c r="I859" s="140"/>
      <c r="J859" s="141"/>
      <c r="K859" s="140"/>
    </row>
    <row r="860" spans="1:11" ht="14.4" x14ac:dyDescent="0.3">
      <c r="A860" s="86">
        <v>821</v>
      </c>
      <c r="B860" s="139">
        <v>1.2526369261820915</v>
      </c>
      <c r="C860" s="140">
        <v>3</v>
      </c>
      <c r="D860" s="141">
        <v>1.1273496794344631</v>
      </c>
      <c r="E860" s="140">
        <v>2</v>
      </c>
      <c r="F860" s="142">
        <v>4</v>
      </c>
      <c r="G860" s="140"/>
      <c r="H860" s="141"/>
      <c r="I860" s="140"/>
      <c r="J860" s="141"/>
      <c r="K860" s="140"/>
    </row>
    <row r="861" spans="1:11" ht="14.4" x14ac:dyDescent="0.3">
      <c r="A861" s="86">
        <v>822</v>
      </c>
      <c r="B861" s="139">
        <v>3.3500423899502394</v>
      </c>
      <c r="C861" s="140">
        <v>0</v>
      </c>
      <c r="D861" s="141">
        <v>2.2841952819456273</v>
      </c>
      <c r="E861" s="140">
        <v>0</v>
      </c>
      <c r="F861" s="142">
        <v>0</v>
      </c>
      <c r="G861" s="140"/>
      <c r="H861" s="141"/>
      <c r="I861" s="140"/>
      <c r="J861" s="141"/>
      <c r="K861" s="140"/>
    </row>
    <row r="862" spans="1:11" ht="14.4" x14ac:dyDescent="0.3">
      <c r="A862" s="86">
        <v>823</v>
      </c>
      <c r="B862" s="139">
        <v>4.0012604736558499</v>
      </c>
      <c r="C862" s="140">
        <v>3</v>
      </c>
      <c r="D862" s="141">
        <v>2.6112522492941759</v>
      </c>
      <c r="E862" s="140">
        <v>1</v>
      </c>
      <c r="F862" s="142">
        <v>1</v>
      </c>
      <c r="G862" s="140"/>
      <c r="H862" s="141"/>
      <c r="I862" s="140"/>
      <c r="J862" s="141"/>
      <c r="K862" s="140"/>
    </row>
    <row r="863" spans="1:11" ht="14.4" x14ac:dyDescent="0.3">
      <c r="A863" s="86">
        <v>824</v>
      </c>
      <c r="B863" s="139">
        <v>2.4364914135303071</v>
      </c>
      <c r="C863" s="140">
        <v>2</v>
      </c>
      <c r="D863" s="141">
        <v>1.80607705910959</v>
      </c>
      <c r="E863" s="140">
        <v>1</v>
      </c>
      <c r="F863" s="142">
        <v>1</v>
      </c>
      <c r="G863" s="140"/>
      <c r="H863" s="141"/>
      <c r="I863" s="140"/>
      <c r="J863" s="141"/>
      <c r="K863" s="140"/>
    </row>
    <row r="864" spans="1:11" ht="14.4" x14ac:dyDescent="0.3">
      <c r="A864" s="86">
        <v>825</v>
      </c>
      <c r="B864" s="139">
        <v>2.9419895389832775</v>
      </c>
      <c r="C864" s="140">
        <v>2</v>
      </c>
      <c r="D864" s="141">
        <v>2.0739313556781278</v>
      </c>
      <c r="E864" s="140">
        <v>1</v>
      </c>
      <c r="F864" s="142">
        <v>1</v>
      </c>
      <c r="G864" s="140"/>
      <c r="H864" s="141"/>
      <c r="I864" s="140"/>
      <c r="J864" s="141"/>
      <c r="K864" s="140"/>
    </row>
    <row r="865" spans="1:11" ht="14.4" x14ac:dyDescent="0.3">
      <c r="A865" s="86">
        <v>826</v>
      </c>
      <c r="B865" s="139">
        <v>2.2215063375914177</v>
      </c>
      <c r="C865" s="140">
        <v>2</v>
      </c>
      <c r="D865" s="141">
        <v>1.6890937335943057</v>
      </c>
      <c r="E865" s="140">
        <v>2</v>
      </c>
      <c r="F865" s="142">
        <v>2</v>
      </c>
      <c r="G865" s="140"/>
      <c r="H865" s="141"/>
      <c r="I865" s="140"/>
      <c r="J865" s="141"/>
      <c r="K865" s="140"/>
    </row>
    <row r="866" spans="1:11" ht="14.4" x14ac:dyDescent="0.3">
      <c r="A866" s="86">
        <v>827</v>
      </c>
      <c r="B866" s="139">
        <v>3.0551505927163394</v>
      </c>
      <c r="C866" s="140">
        <v>2</v>
      </c>
      <c r="D866" s="141">
        <v>2.1327173788427833</v>
      </c>
      <c r="E866" s="140">
        <v>1</v>
      </c>
      <c r="F866" s="142">
        <v>1</v>
      </c>
      <c r="G866" s="140"/>
      <c r="H866" s="141"/>
      <c r="I866" s="140"/>
      <c r="J866" s="141"/>
      <c r="K866" s="140"/>
    </row>
    <row r="867" spans="1:11" ht="14.4" x14ac:dyDescent="0.3">
      <c r="A867" s="86">
        <v>828</v>
      </c>
      <c r="B867" s="139">
        <v>2.0161806230808099</v>
      </c>
      <c r="C867" s="140">
        <v>2</v>
      </c>
      <c r="D867" s="141">
        <v>1.5752846448498221</v>
      </c>
      <c r="E867" s="140">
        <v>2</v>
      </c>
      <c r="F867" s="142">
        <v>2</v>
      </c>
      <c r="G867" s="140"/>
      <c r="H867" s="141"/>
      <c r="I867" s="140"/>
      <c r="J867" s="141"/>
      <c r="K867" s="140"/>
    </row>
    <row r="868" spans="1:11" ht="14.4" x14ac:dyDescent="0.3">
      <c r="A868" s="86">
        <v>829</v>
      </c>
      <c r="B868" s="139">
        <v>6.2411030284577071</v>
      </c>
      <c r="C868" s="140">
        <v>8</v>
      </c>
      <c r="D868" s="141">
        <v>3.6832543393115786</v>
      </c>
      <c r="E868" s="140">
        <v>5</v>
      </c>
      <c r="F868" s="142">
        <v>3</v>
      </c>
      <c r="G868" s="140"/>
      <c r="H868" s="141"/>
      <c r="I868" s="140"/>
      <c r="J868" s="141"/>
      <c r="K868" s="140"/>
    </row>
    <row r="869" spans="1:11" ht="14.4" x14ac:dyDescent="0.3">
      <c r="A869" s="86">
        <v>830</v>
      </c>
      <c r="B869" s="139">
        <v>4.0719180326986235</v>
      </c>
      <c r="C869" s="140">
        <v>4</v>
      </c>
      <c r="D869" s="141">
        <v>2.646206708542179</v>
      </c>
      <c r="E869" s="140">
        <v>2</v>
      </c>
      <c r="F869" s="142">
        <v>2</v>
      </c>
      <c r="G869" s="140"/>
      <c r="H869" s="141"/>
      <c r="I869" s="140"/>
      <c r="J869" s="141"/>
      <c r="K869" s="140"/>
    </row>
    <row r="870" spans="1:11" ht="14.4" x14ac:dyDescent="0.3">
      <c r="A870" s="86">
        <v>831</v>
      </c>
      <c r="B870" s="139">
        <v>5.8619410829791203</v>
      </c>
      <c r="C870" s="140">
        <v>4</v>
      </c>
      <c r="D870" s="141">
        <v>3.506099751158243</v>
      </c>
      <c r="E870" s="140">
        <v>2</v>
      </c>
      <c r="F870" s="142">
        <v>1</v>
      </c>
      <c r="G870" s="140"/>
      <c r="H870" s="141"/>
      <c r="I870" s="140"/>
      <c r="J870" s="141"/>
      <c r="K870" s="140"/>
    </row>
    <row r="871" spans="1:11" ht="14.4" x14ac:dyDescent="0.3">
      <c r="A871" s="86">
        <v>832</v>
      </c>
      <c r="B871" s="139">
        <v>1.1380699347422654</v>
      </c>
      <c r="C871" s="140">
        <v>0</v>
      </c>
      <c r="D871" s="141">
        <v>1.0554110180970837</v>
      </c>
      <c r="E871" s="140">
        <v>0</v>
      </c>
      <c r="F871" s="142">
        <v>0</v>
      </c>
      <c r="G871" s="140"/>
      <c r="H871" s="141"/>
      <c r="I871" s="140"/>
      <c r="J871" s="141"/>
      <c r="K871" s="140"/>
    </row>
    <row r="872" spans="1:11" ht="14.4" x14ac:dyDescent="0.3">
      <c r="A872" s="86">
        <v>833</v>
      </c>
      <c r="B872" s="139">
        <v>4.1099725210688325</v>
      </c>
      <c r="C872" s="140">
        <v>5</v>
      </c>
      <c r="D872" s="141">
        <v>2.6649935736774442</v>
      </c>
      <c r="E872" s="140">
        <v>3</v>
      </c>
      <c r="F872" s="142">
        <v>2</v>
      </c>
      <c r="G872" s="140"/>
      <c r="H872" s="141"/>
      <c r="I872" s="140"/>
      <c r="J872" s="141"/>
      <c r="K872" s="140"/>
    </row>
    <row r="873" spans="1:11" ht="14.4" x14ac:dyDescent="0.3">
      <c r="A873" s="86">
        <v>834</v>
      </c>
      <c r="B873" s="139">
        <v>2.9057464205798156</v>
      </c>
      <c r="C873" s="140">
        <v>6</v>
      </c>
      <c r="D873" s="141">
        <v>2.0550202162718763</v>
      </c>
      <c r="E873" s="140">
        <v>4</v>
      </c>
      <c r="F873" s="142">
        <v>4</v>
      </c>
      <c r="G873" s="140"/>
      <c r="H873" s="141"/>
      <c r="I873" s="140"/>
      <c r="J873" s="141"/>
      <c r="K873" s="140"/>
    </row>
    <row r="874" spans="1:11" ht="14.4" x14ac:dyDescent="0.3">
      <c r="A874" s="86">
        <v>835</v>
      </c>
      <c r="B874" s="139">
        <v>4.5964538925937841</v>
      </c>
      <c r="C874" s="140">
        <v>4</v>
      </c>
      <c r="D874" s="141">
        <v>2.9029404485584145</v>
      </c>
      <c r="E874" s="140">
        <v>3</v>
      </c>
      <c r="F874" s="142">
        <v>2</v>
      </c>
      <c r="G874" s="140"/>
      <c r="H874" s="141"/>
      <c r="I874" s="140"/>
      <c r="J874" s="141"/>
      <c r="K874" s="140"/>
    </row>
    <row r="875" spans="1:11" ht="14.4" x14ac:dyDescent="0.3">
      <c r="A875" s="86">
        <v>836</v>
      </c>
      <c r="B875" s="139">
        <v>2.9859297556875912</v>
      </c>
      <c r="C875" s="140">
        <v>2</v>
      </c>
      <c r="D875" s="141">
        <v>2.0968039351738601</v>
      </c>
      <c r="E875" s="140">
        <v>2</v>
      </c>
      <c r="F875" s="142">
        <v>2</v>
      </c>
      <c r="G875" s="140"/>
      <c r="H875" s="141"/>
      <c r="I875" s="140"/>
      <c r="J875" s="141"/>
      <c r="K875" s="140"/>
    </row>
    <row r="876" spans="1:11" ht="14.4" x14ac:dyDescent="0.3">
      <c r="A876" s="86">
        <v>837</v>
      </c>
      <c r="B876" s="139">
        <v>7.7429820421623079</v>
      </c>
      <c r="C876" s="140">
        <v>6</v>
      </c>
      <c r="D876" s="141">
        <v>4.3727736858502011</v>
      </c>
      <c r="E876" s="140">
        <v>3</v>
      </c>
      <c r="F876" s="142">
        <v>1</v>
      </c>
      <c r="G876" s="140"/>
      <c r="H876" s="141"/>
      <c r="I876" s="140"/>
      <c r="J876" s="141"/>
      <c r="K876" s="140"/>
    </row>
    <row r="877" spans="1:11" ht="14.4" x14ac:dyDescent="0.3">
      <c r="A877" s="86">
        <v>838</v>
      </c>
      <c r="B877" s="139">
        <v>2.1914816043964436</v>
      </c>
      <c r="C877" s="140">
        <v>3</v>
      </c>
      <c r="D877" s="141">
        <v>1.6725857161322342</v>
      </c>
      <c r="E877" s="140">
        <v>3</v>
      </c>
      <c r="F877" s="142">
        <v>3</v>
      </c>
      <c r="G877" s="140"/>
      <c r="H877" s="141"/>
      <c r="I877" s="140"/>
      <c r="J877" s="141"/>
      <c r="K877" s="140"/>
    </row>
    <row r="878" spans="1:11" ht="14.4" x14ac:dyDescent="0.3">
      <c r="A878" s="86">
        <v>839</v>
      </c>
      <c r="B878" s="139">
        <v>3.5200172804445704</v>
      </c>
      <c r="C878" s="140">
        <v>3</v>
      </c>
      <c r="D878" s="141">
        <v>2.3704814019359168</v>
      </c>
      <c r="E878" s="140">
        <v>2</v>
      </c>
      <c r="F878" s="142">
        <v>1</v>
      </c>
      <c r="G878" s="140"/>
      <c r="H878" s="141"/>
      <c r="I878" s="140"/>
      <c r="J878" s="141"/>
      <c r="K878" s="140"/>
    </row>
    <row r="879" spans="1:11" ht="14.4" x14ac:dyDescent="0.3">
      <c r="A879" s="86">
        <v>840</v>
      </c>
      <c r="B879" s="139">
        <v>5.85307204820199</v>
      </c>
      <c r="C879" s="140">
        <v>8</v>
      </c>
      <c r="D879" s="141">
        <v>3.5019385524139666</v>
      </c>
      <c r="E879" s="140">
        <v>5</v>
      </c>
      <c r="F879" s="142">
        <v>3</v>
      </c>
      <c r="G879" s="140"/>
      <c r="H879" s="141"/>
      <c r="I879" s="140"/>
      <c r="J879" s="141"/>
      <c r="K879" s="140"/>
    </row>
    <row r="880" spans="1:11" ht="14.4" x14ac:dyDescent="0.3">
      <c r="A880" s="86">
        <v>841</v>
      </c>
      <c r="B880" s="139">
        <v>1.6373625401815364</v>
      </c>
      <c r="C880" s="140">
        <v>1</v>
      </c>
      <c r="D880" s="141">
        <v>1.3587807594473991</v>
      </c>
      <c r="E880" s="140">
        <v>0</v>
      </c>
      <c r="F880" s="142">
        <v>1</v>
      </c>
      <c r="G880" s="140"/>
      <c r="H880" s="141"/>
      <c r="I880" s="140"/>
      <c r="J880" s="141"/>
      <c r="K880" s="140"/>
    </row>
    <row r="881" spans="1:11" ht="14.4" x14ac:dyDescent="0.3">
      <c r="A881" s="86">
        <v>842</v>
      </c>
      <c r="B881" s="139">
        <v>2.5632525361390694</v>
      </c>
      <c r="C881" s="140">
        <v>1</v>
      </c>
      <c r="D881" s="141">
        <v>1.8741298492011569</v>
      </c>
      <c r="E881" s="140">
        <v>0</v>
      </c>
      <c r="F881" s="142">
        <v>1</v>
      </c>
      <c r="G881" s="140"/>
      <c r="H881" s="141"/>
      <c r="I881" s="140"/>
      <c r="J881" s="141"/>
      <c r="K881" s="140"/>
    </row>
    <row r="882" spans="1:11" ht="14.4" x14ac:dyDescent="0.3">
      <c r="A882" s="86">
        <v>843</v>
      </c>
      <c r="B882" s="139">
        <v>5.4974271985458634</v>
      </c>
      <c r="C882" s="140">
        <v>10</v>
      </c>
      <c r="D882" s="141">
        <v>3.3343764314542876</v>
      </c>
      <c r="E882" s="140">
        <v>7</v>
      </c>
      <c r="F882" s="142">
        <v>5</v>
      </c>
      <c r="G882" s="140"/>
      <c r="H882" s="141"/>
      <c r="I882" s="140"/>
      <c r="J882" s="141"/>
      <c r="K882" s="140"/>
    </row>
    <row r="883" spans="1:11" ht="14.4" x14ac:dyDescent="0.3">
      <c r="A883" s="86">
        <v>844</v>
      </c>
      <c r="B883" s="139">
        <v>1.9111650712726094</v>
      </c>
      <c r="C883" s="140">
        <v>3</v>
      </c>
      <c r="D883" s="141">
        <v>1.5161845430649235</v>
      </c>
      <c r="E883" s="140">
        <v>2</v>
      </c>
      <c r="F883" s="142">
        <v>3</v>
      </c>
      <c r="G883" s="140"/>
      <c r="H883" s="141"/>
      <c r="I883" s="140"/>
      <c r="J883" s="141"/>
      <c r="K883" s="140"/>
    </row>
    <row r="884" spans="1:11" ht="14.4" x14ac:dyDescent="0.3">
      <c r="A884" s="86">
        <v>845</v>
      </c>
      <c r="B884" s="139">
        <v>2.2571923754136596</v>
      </c>
      <c r="C884" s="140">
        <v>2</v>
      </c>
      <c r="D884" s="141">
        <v>1.7086579542246392</v>
      </c>
      <c r="E884" s="140">
        <v>1</v>
      </c>
      <c r="F884" s="142">
        <v>2</v>
      </c>
      <c r="G884" s="140"/>
      <c r="H884" s="141"/>
      <c r="I884" s="140"/>
      <c r="J884" s="141"/>
      <c r="K884" s="140"/>
    </row>
    <row r="885" spans="1:11" ht="14.4" x14ac:dyDescent="0.3">
      <c r="A885" s="86">
        <v>846</v>
      </c>
      <c r="B885" s="139">
        <v>3.7020728192029524</v>
      </c>
      <c r="C885" s="140">
        <v>4</v>
      </c>
      <c r="D885" s="141">
        <v>2.4621478111721609</v>
      </c>
      <c r="E885" s="140">
        <v>3</v>
      </c>
      <c r="F885" s="142">
        <v>2</v>
      </c>
      <c r="G885" s="140"/>
      <c r="H885" s="141"/>
      <c r="I885" s="140"/>
      <c r="J885" s="141"/>
      <c r="K885" s="140"/>
    </row>
    <row r="886" spans="1:11" ht="14.4" x14ac:dyDescent="0.3">
      <c r="A886" s="86">
        <v>847</v>
      </c>
      <c r="B886" s="139">
        <v>2.5424465945590371</v>
      </c>
      <c r="C886" s="140">
        <v>3</v>
      </c>
      <c r="D886" s="141">
        <v>1.8630038784073881</v>
      </c>
      <c r="E886" s="140">
        <v>2</v>
      </c>
      <c r="F886" s="142">
        <v>2</v>
      </c>
      <c r="G886" s="140"/>
      <c r="H886" s="141"/>
      <c r="I886" s="140"/>
      <c r="J886" s="141"/>
      <c r="K886" s="140"/>
    </row>
    <row r="887" spans="1:11" ht="14.4" x14ac:dyDescent="0.3">
      <c r="A887" s="86">
        <v>848</v>
      </c>
      <c r="B887" s="139">
        <v>3.3095506278399456</v>
      </c>
      <c r="C887" s="140">
        <v>3</v>
      </c>
      <c r="D887" s="141">
        <v>2.2635338955461801</v>
      </c>
      <c r="E887" s="140">
        <v>2</v>
      </c>
      <c r="F887" s="142">
        <v>2</v>
      </c>
      <c r="G887" s="140"/>
      <c r="H887" s="141"/>
      <c r="I887" s="140"/>
      <c r="J887" s="141"/>
      <c r="K887" s="140"/>
    </row>
    <row r="888" spans="1:11" ht="14.4" x14ac:dyDescent="0.3">
      <c r="A888" s="86">
        <v>849</v>
      </c>
      <c r="B888" s="139">
        <v>2.9210712297969432</v>
      </c>
      <c r="C888" s="140">
        <v>6</v>
      </c>
      <c r="D888" s="141">
        <v>2.0630215251211683</v>
      </c>
      <c r="E888" s="140">
        <v>5</v>
      </c>
      <c r="F888" s="142">
        <v>5</v>
      </c>
      <c r="G888" s="140"/>
      <c r="H888" s="141"/>
      <c r="I888" s="140"/>
      <c r="J888" s="141"/>
      <c r="K888" s="140"/>
    </row>
    <row r="889" spans="1:11" ht="14.4" x14ac:dyDescent="0.3">
      <c r="A889" s="86">
        <v>850</v>
      </c>
      <c r="B889" s="139">
        <v>3.0060662725560108</v>
      </c>
      <c r="C889" s="140">
        <v>11</v>
      </c>
      <c r="D889" s="141">
        <v>2.1072660546186608</v>
      </c>
      <c r="E889" s="140">
        <v>9</v>
      </c>
      <c r="F889" s="142">
        <v>9</v>
      </c>
      <c r="G889" s="140"/>
      <c r="H889" s="141"/>
      <c r="I889" s="140"/>
      <c r="J889" s="141"/>
      <c r="K889" s="140"/>
    </row>
    <row r="890" spans="1:11" ht="14.4" x14ac:dyDescent="0.3">
      <c r="A890" s="86">
        <v>851</v>
      </c>
      <c r="B890" s="139">
        <v>3.3048497208569891</v>
      </c>
      <c r="C890" s="140">
        <v>4</v>
      </c>
      <c r="D890" s="141">
        <v>2.2611324685704974</v>
      </c>
      <c r="E890" s="140">
        <v>3</v>
      </c>
      <c r="F890" s="142">
        <v>3</v>
      </c>
      <c r="G890" s="140"/>
      <c r="H890" s="141"/>
      <c r="I890" s="140"/>
      <c r="J890" s="141"/>
      <c r="K890" s="140"/>
    </row>
    <row r="891" spans="1:11" ht="14.4" x14ac:dyDescent="0.3">
      <c r="A891" s="86">
        <v>852</v>
      </c>
      <c r="B891" s="139">
        <v>3.1425745733294868</v>
      </c>
      <c r="C891" s="140">
        <v>5</v>
      </c>
      <c r="D891" s="141">
        <v>2.1778746091518761</v>
      </c>
      <c r="E891" s="140">
        <v>4</v>
      </c>
      <c r="F891" s="142">
        <v>3</v>
      </c>
      <c r="G891" s="140"/>
      <c r="H891" s="141"/>
      <c r="I891" s="140"/>
      <c r="J891" s="141"/>
      <c r="K891" s="140"/>
    </row>
    <row r="892" spans="1:11" ht="14.4" x14ac:dyDescent="0.3">
      <c r="A892" s="86">
        <v>853</v>
      </c>
      <c r="B892" s="139">
        <v>1.3665772021130089</v>
      </c>
      <c r="C892" s="140">
        <v>2</v>
      </c>
      <c r="D892" s="141">
        <v>1.1973799845992843</v>
      </c>
      <c r="E892" s="140">
        <v>2</v>
      </c>
      <c r="F892" s="142">
        <v>3</v>
      </c>
      <c r="G892" s="140"/>
      <c r="H892" s="141"/>
      <c r="I892" s="140"/>
      <c r="J892" s="141"/>
      <c r="K892" s="140"/>
    </row>
    <row r="893" spans="1:11" ht="14.4" x14ac:dyDescent="0.3">
      <c r="A893" s="86">
        <v>854</v>
      </c>
      <c r="B893" s="139">
        <v>1.9349512712151149</v>
      </c>
      <c r="C893" s="140">
        <v>2</v>
      </c>
      <c r="D893" s="141">
        <v>1.5296276103689743</v>
      </c>
      <c r="E893" s="140">
        <v>1</v>
      </c>
      <c r="F893" s="142">
        <v>2</v>
      </c>
      <c r="G893" s="140"/>
      <c r="H893" s="141"/>
      <c r="I893" s="140"/>
      <c r="J893" s="141"/>
      <c r="K893" s="140"/>
    </row>
    <row r="894" spans="1:11" ht="14.4" x14ac:dyDescent="0.3">
      <c r="A894" s="86">
        <v>855</v>
      </c>
      <c r="B894" s="139">
        <v>1.7433753829791077</v>
      </c>
      <c r="C894" s="140">
        <v>2</v>
      </c>
      <c r="D894" s="141">
        <v>1.4203385413441036</v>
      </c>
      <c r="E894" s="140">
        <v>2</v>
      </c>
      <c r="F894" s="142">
        <v>2</v>
      </c>
      <c r="G894" s="140"/>
      <c r="H894" s="141"/>
      <c r="I894" s="140"/>
      <c r="J894" s="141"/>
      <c r="K894" s="140"/>
    </row>
    <row r="895" spans="1:11" ht="14.4" x14ac:dyDescent="0.3">
      <c r="A895" s="86">
        <v>856</v>
      </c>
      <c r="B895" s="139">
        <v>2.4213493026305528</v>
      </c>
      <c r="C895" s="140">
        <v>3</v>
      </c>
      <c r="D895" s="141">
        <v>1.7979040284643224</v>
      </c>
      <c r="E895" s="140">
        <v>2</v>
      </c>
      <c r="F895" s="142">
        <v>2</v>
      </c>
      <c r="G895" s="140"/>
      <c r="H895" s="141"/>
      <c r="I895" s="140"/>
      <c r="J895" s="141"/>
      <c r="K895" s="140"/>
    </row>
    <row r="896" spans="1:11" ht="14.4" x14ac:dyDescent="0.3">
      <c r="A896" s="86">
        <v>857</v>
      </c>
      <c r="B896" s="139">
        <v>10.009418977058786</v>
      </c>
      <c r="C896" s="140">
        <v>11</v>
      </c>
      <c r="D896" s="141">
        <v>5.3859133059812709</v>
      </c>
      <c r="E896" s="140">
        <v>6</v>
      </c>
      <c r="F896" s="142">
        <v>2</v>
      </c>
      <c r="G896" s="140"/>
      <c r="H896" s="141"/>
      <c r="I896" s="140"/>
      <c r="J896" s="141"/>
      <c r="K896" s="140"/>
    </row>
    <row r="897" spans="1:11" ht="14.4" x14ac:dyDescent="0.3">
      <c r="A897" s="86">
        <v>858</v>
      </c>
      <c r="B897" s="139">
        <v>1.7931374713008688</v>
      </c>
      <c r="C897" s="140">
        <v>2</v>
      </c>
      <c r="D897" s="141">
        <v>1.4489573493456489</v>
      </c>
      <c r="E897" s="140">
        <v>2</v>
      </c>
      <c r="F897" s="142">
        <v>2</v>
      </c>
      <c r="G897" s="140"/>
      <c r="H897" s="141"/>
      <c r="I897" s="140"/>
      <c r="J897" s="141"/>
      <c r="K897" s="140"/>
    </row>
    <row r="898" spans="1:11" ht="14.4" x14ac:dyDescent="0.3">
      <c r="A898" s="86">
        <v>859</v>
      </c>
      <c r="B898" s="139">
        <v>2.0615347435293465</v>
      </c>
      <c r="C898" s="140">
        <v>1</v>
      </c>
      <c r="D898" s="141">
        <v>1.6006147791305037</v>
      </c>
      <c r="E898" s="140">
        <v>0</v>
      </c>
      <c r="F898" s="142">
        <v>1</v>
      </c>
      <c r="G898" s="140"/>
      <c r="H898" s="141"/>
      <c r="I898" s="140"/>
      <c r="J898" s="141"/>
      <c r="K898" s="140"/>
    </row>
    <row r="899" spans="1:11" ht="14.4" x14ac:dyDescent="0.3">
      <c r="A899" s="86">
        <v>860</v>
      </c>
      <c r="B899" s="139">
        <v>1.6011911730120898</v>
      </c>
      <c r="C899" s="140">
        <v>2</v>
      </c>
      <c r="D899" s="141">
        <v>1.3375831833543648</v>
      </c>
      <c r="E899" s="140">
        <v>2</v>
      </c>
      <c r="F899" s="142">
        <v>3</v>
      </c>
      <c r="G899" s="140"/>
      <c r="H899" s="141"/>
      <c r="I899" s="140"/>
      <c r="J899" s="141"/>
      <c r="K899" s="140"/>
    </row>
    <row r="900" spans="1:11" ht="14.4" x14ac:dyDescent="0.3">
      <c r="A900" s="86">
        <v>861</v>
      </c>
      <c r="B900" s="139">
        <v>2.8054108873854808</v>
      </c>
      <c r="C900" s="140">
        <v>4</v>
      </c>
      <c r="D900" s="141">
        <v>2.0024464250406662</v>
      </c>
      <c r="E900" s="140">
        <v>3</v>
      </c>
      <c r="F900" s="142">
        <v>4</v>
      </c>
      <c r="G900" s="140"/>
      <c r="H900" s="141"/>
      <c r="I900" s="140"/>
      <c r="J900" s="141"/>
      <c r="K900" s="140"/>
    </row>
    <row r="901" spans="1:11" ht="14.4" x14ac:dyDescent="0.3">
      <c r="A901" s="86">
        <v>862</v>
      </c>
      <c r="B901" s="139">
        <v>5.6845959454784705</v>
      </c>
      <c r="C901" s="140">
        <v>5</v>
      </c>
      <c r="D901" s="141">
        <v>3.422734045943681</v>
      </c>
      <c r="E901" s="140">
        <v>3</v>
      </c>
      <c r="F901" s="142">
        <v>2</v>
      </c>
      <c r="G901" s="140"/>
      <c r="H901" s="141"/>
      <c r="I901" s="140"/>
      <c r="J901" s="141"/>
      <c r="K901" s="140"/>
    </row>
    <row r="902" spans="1:11" ht="14.4" x14ac:dyDescent="0.3">
      <c r="A902" s="86">
        <v>863</v>
      </c>
      <c r="B902" s="139">
        <v>3.6485795428430015</v>
      </c>
      <c r="C902" s="140">
        <v>2</v>
      </c>
      <c r="D902" s="141">
        <v>2.4352907373581765</v>
      </c>
      <c r="E902" s="140">
        <v>1</v>
      </c>
      <c r="F902" s="142">
        <v>1</v>
      </c>
      <c r="G902" s="140"/>
      <c r="H902" s="141"/>
      <c r="I902" s="140"/>
      <c r="J902" s="141"/>
      <c r="K902" s="140"/>
    </row>
    <row r="903" spans="1:11" ht="14.4" x14ac:dyDescent="0.3">
      <c r="A903" s="86">
        <v>864</v>
      </c>
      <c r="B903" s="139">
        <v>1.0196588279470546</v>
      </c>
      <c r="C903" s="140">
        <v>0</v>
      </c>
      <c r="D903" s="141">
        <v>0.97919810654548844</v>
      </c>
      <c r="E903" s="140">
        <v>0</v>
      </c>
      <c r="F903" s="142">
        <v>0</v>
      </c>
      <c r="G903" s="140"/>
      <c r="H903" s="141"/>
      <c r="I903" s="140"/>
      <c r="J903" s="141"/>
      <c r="K903" s="140"/>
    </row>
    <row r="904" spans="1:11" ht="14.4" x14ac:dyDescent="0.3">
      <c r="A904" s="86">
        <v>865</v>
      </c>
      <c r="B904" s="139">
        <v>3.3284536168003851</v>
      </c>
      <c r="C904" s="140">
        <v>3</v>
      </c>
      <c r="D904" s="141">
        <v>2.2731845972487044</v>
      </c>
      <c r="E904" s="140">
        <v>2</v>
      </c>
      <c r="F904" s="142">
        <v>2</v>
      </c>
      <c r="G904" s="140"/>
      <c r="H904" s="141"/>
      <c r="I904" s="140"/>
      <c r="J904" s="141"/>
      <c r="K904" s="140"/>
    </row>
    <row r="905" spans="1:11" ht="14.4" x14ac:dyDescent="0.3">
      <c r="A905" s="86">
        <v>866</v>
      </c>
      <c r="B905" s="139">
        <v>5.538097799257268</v>
      </c>
      <c r="C905" s="140">
        <v>5</v>
      </c>
      <c r="D905" s="141">
        <v>3.353609673489677</v>
      </c>
      <c r="E905" s="140">
        <v>3</v>
      </c>
      <c r="F905" s="142">
        <v>2</v>
      </c>
      <c r="G905" s="140"/>
      <c r="H905" s="141"/>
      <c r="I905" s="140"/>
      <c r="J905" s="141"/>
      <c r="K905" s="140"/>
    </row>
    <row r="906" spans="1:11" ht="14.4" x14ac:dyDescent="0.3">
      <c r="A906" s="86">
        <v>867</v>
      </c>
      <c r="B906" s="139">
        <v>2.6776206999077758</v>
      </c>
      <c r="C906" s="140">
        <v>0</v>
      </c>
      <c r="D906" s="141">
        <v>1.9349951902766904</v>
      </c>
      <c r="E906" s="140">
        <v>0</v>
      </c>
      <c r="F906" s="142">
        <v>0</v>
      </c>
      <c r="G906" s="140"/>
      <c r="H906" s="141"/>
      <c r="I906" s="140"/>
      <c r="J906" s="141"/>
      <c r="K906" s="140"/>
    </row>
    <row r="907" spans="1:11" ht="14.4" x14ac:dyDescent="0.3">
      <c r="A907" s="86">
        <v>868</v>
      </c>
      <c r="B907" s="139">
        <v>4.13724717721428</v>
      </c>
      <c r="C907" s="140">
        <v>6</v>
      </c>
      <c r="D907" s="141">
        <v>2.6784422055031785</v>
      </c>
      <c r="E907" s="140">
        <v>4</v>
      </c>
      <c r="F907" s="142">
        <v>4</v>
      </c>
      <c r="G907" s="140"/>
      <c r="H907" s="141"/>
      <c r="I907" s="140"/>
      <c r="J907" s="141"/>
      <c r="K907" s="140"/>
    </row>
    <row r="908" spans="1:11" ht="14.4" x14ac:dyDescent="0.3">
      <c r="A908" s="86">
        <v>869</v>
      </c>
      <c r="B908" s="139">
        <v>2.7758472846600819</v>
      </c>
      <c r="C908" s="140">
        <v>1</v>
      </c>
      <c r="D908" s="141">
        <v>1.9868921040960603</v>
      </c>
      <c r="E908" s="140">
        <v>1</v>
      </c>
      <c r="F908" s="142">
        <v>1</v>
      </c>
      <c r="G908" s="140"/>
      <c r="H908" s="141"/>
      <c r="I908" s="140"/>
      <c r="J908" s="141"/>
      <c r="K908" s="140"/>
    </row>
    <row r="909" spans="1:11" ht="14.4" x14ac:dyDescent="0.3">
      <c r="A909" s="86">
        <v>870</v>
      </c>
      <c r="B909" s="139">
        <v>4.0635316218689272</v>
      </c>
      <c r="C909" s="140">
        <v>2</v>
      </c>
      <c r="D909" s="141">
        <v>2.6420628563926676</v>
      </c>
      <c r="E909" s="140">
        <v>1</v>
      </c>
      <c r="F909" s="142">
        <v>1</v>
      </c>
      <c r="G909" s="140"/>
      <c r="H909" s="141"/>
      <c r="I909" s="140"/>
      <c r="J909" s="141"/>
      <c r="K909" s="140"/>
    </row>
    <row r="910" spans="1:11" ht="14.4" x14ac:dyDescent="0.3">
      <c r="A910" s="86">
        <v>871</v>
      </c>
      <c r="B910" s="139">
        <v>2.3837902956249115</v>
      </c>
      <c r="C910" s="140">
        <v>0</v>
      </c>
      <c r="D910" s="141">
        <v>1.7775894081026284</v>
      </c>
      <c r="E910" s="140">
        <v>0</v>
      </c>
      <c r="F910" s="142">
        <v>0</v>
      </c>
      <c r="G910" s="140"/>
      <c r="H910" s="141"/>
      <c r="I910" s="140"/>
      <c r="J910" s="141"/>
      <c r="K910" s="140"/>
    </row>
    <row r="911" spans="1:11" ht="14.4" x14ac:dyDescent="0.3">
      <c r="A911" s="86">
        <v>872</v>
      </c>
      <c r="B911" s="139">
        <v>4.4080608304041213</v>
      </c>
      <c r="C911" s="140">
        <v>2</v>
      </c>
      <c r="D911" s="141">
        <v>2.8112627302595592</v>
      </c>
      <c r="E911" s="140">
        <v>1</v>
      </c>
      <c r="F911" s="142">
        <v>1</v>
      </c>
      <c r="G911" s="140"/>
      <c r="H911" s="141"/>
      <c r="I911" s="140"/>
      <c r="J911" s="141"/>
      <c r="K911" s="140"/>
    </row>
    <row r="912" spans="1:11" ht="14.4" x14ac:dyDescent="0.3">
      <c r="A912" s="86">
        <v>873</v>
      </c>
      <c r="B912" s="139">
        <v>1.7693022136854772</v>
      </c>
      <c r="C912" s="140">
        <v>3</v>
      </c>
      <c r="D912" s="141">
        <v>1.4352705628373277</v>
      </c>
      <c r="E912" s="140">
        <v>3</v>
      </c>
      <c r="F912" s="142">
        <v>4</v>
      </c>
      <c r="G912" s="140"/>
      <c r="H912" s="141"/>
      <c r="I912" s="140"/>
      <c r="J912" s="141"/>
      <c r="K912" s="140"/>
    </row>
    <row r="913" spans="1:11" ht="14.4" x14ac:dyDescent="0.3">
      <c r="A913" s="86">
        <v>874</v>
      </c>
      <c r="B913" s="139">
        <v>3.3807984940786766</v>
      </c>
      <c r="C913" s="140">
        <v>2</v>
      </c>
      <c r="D913" s="141">
        <v>2.2998610585413348</v>
      </c>
      <c r="E913" s="140">
        <v>1</v>
      </c>
      <c r="F913" s="142">
        <v>1</v>
      </c>
      <c r="G913" s="140"/>
      <c r="H913" s="141"/>
      <c r="I913" s="140"/>
      <c r="J913" s="141"/>
      <c r="K913" s="140"/>
    </row>
    <row r="914" spans="1:11" ht="14.4" x14ac:dyDescent="0.3">
      <c r="A914" s="86">
        <v>875</v>
      </c>
      <c r="B914" s="139">
        <v>4.8933864834573289</v>
      </c>
      <c r="C914" s="140">
        <v>10</v>
      </c>
      <c r="D914" s="141">
        <v>3.0463402325368572</v>
      </c>
      <c r="E914" s="140">
        <v>7</v>
      </c>
      <c r="F914" s="142">
        <v>6</v>
      </c>
      <c r="G914" s="140"/>
      <c r="H914" s="141"/>
      <c r="I914" s="140"/>
      <c r="J914" s="141"/>
      <c r="K914" s="140"/>
    </row>
    <row r="915" spans="1:11" ht="14.4" x14ac:dyDescent="0.3">
      <c r="A915" s="86">
        <v>876</v>
      </c>
      <c r="B915" s="139">
        <v>1.7004599676844396</v>
      </c>
      <c r="C915" s="140">
        <v>2</v>
      </c>
      <c r="D915" s="141">
        <v>1.3955182937351527</v>
      </c>
      <c r="E915" s="140">
        <v>2</v>
      </c>
      <c r="F915" s="142">
        <v>2</v>
      </c>
      <c r="G915" s="140"/>
      <c r="H915" s="141"/>
      <c r="I915" s="140"/>
      <c r="J915" s="141"/>
      <c r="K915" s="140"/>
    </row>
    <row r="916" spans="1:11" ht="14.4" x14ac:dyDescent="0.3">
      <c r="A916" s="86">
        <v>877</v>
      </c>
      <c r="B916" s="139">
        <v>2.8458936110289246</v>
      </c>
      <c r="C916" s="140">
        <v>7</v>
      </c>
      <c r="D916" s="141">
        <v>2.0236981607977862</v>
      </c>
      <c r="E916" s="140">
        <v>6</v>
      </c>
      <c r="F916" s="142">
        <v>6</v>
      </c>
      <c r="G916" s="140"/>
      <c r="H916" s="141"/>
      <c r="I916" s="140"/>
      <c r="J916" s="141"/>
      <c r="K916" s="140"/>
    </row>
    <row r="917" spans="1:11" ht="14.4" x14ac:dyDescent="0.3">
      <c r="A917" s="86">
        <v>878</v>
      </c>
      <c r="B917" s="139">
        <v>3.5687155556583572</v>
      </c>
      <c r="C917" s="140">
        <v>4</v>
      </c>
      <c r="D917" s="141">
        <v>2.3950751396346135</v>
      </c>
      <c r="E917" s="140">
        <v>3</v>
      </c>
      <c r="F917" s="142">
        <v>2</v>
      </c>
      <c r="G917" s="140"/>
      <c r="H917" s="141"/>
      <c r="I917" s="140"/>
      <c r="J917" s="141"/>
      <c r="K917" s="140"/>
    </row>
    <row r="918" spans="1:11" ht="14.4" x14ac:dyDescent="0.3">
      <c r="A918" s="86">
        <v>879</v>
      </c>
      <c r="B918" s="139">
        <v>4.5199024796701002</v>
      </c>
      <c r="C918" s="140">
        <v>4</v>
      </c>
      <c r="D918" s="141">
        <v>2.8657562170908162</v>
      </c>
      <c r="E918" s="140">
        <v>3</v>
      </c>
      <c r="F918" s="142">
        <v>2</v>
      </c>
      <c r="G918" s="140"/>
      <c r="H918" s="141"/>
      <c r="I918" s="140"/>
      <c r="J918" s="141"/>
      <c r="K918" s="140"/>
    </row>
    <row r="919" spans="1:11" ht="14.4" x14ac:dyDescent="0.3">
      <c r="A919" s="86">
        <v>880</v>
      </c>
      <c r="B919" s="139">
        <v>5.7367466821025213</v>
      </c>
      <c r="C919" s="140">
        <v>6</v>
      </c>
      <c r="D919" s="141">
        <v>3.4472838513494999</v>
      </c>
      <c r="E919" s="140">
        <v>4</v>
      </c>
      <c r="F919" s="142">
        <v>2</v>
      </c>
      <c r="G919" s="140"/>
      <c r="H919" s="141"/>
      <c r="I919" s="140"/>
      <c r="J919" s="141"/>
      <c r="K919" s="140"/>
    </row>
    <row r="920" spans="1:11" ht="14.4" x14ac:dyDescent="0.3">
      <c r="A920" s="86">
        <v>881</v>
      </c>
      <c r="B920" s="139">
        <v>2.175947855222931</v>
      </c>
      <c r="C920" s="140">
        <v>3</v>
      </c>
      <c r="D920" s="141">
        <v>1.6640276787715134</v>
      </c>
      <c r="E920" s="140">
        <v>2</v>
      </c>
      <c r="F920" s="142">
        <v>3</v>
      </c>
      <c r="G920" s="140"/>
      <c r="H920" s="141"/>
      <c r="I920" s="140"/>
      <c r="J920" s="141"/>
      <c r="K920" s="140"/>
    </row>
    <row r="921" spans="1:11" ht="14.4" x14ac:dyDescent="0.3">
      <c r="A921" s="86">
        <v>882</v>
      </c>
      <c r="B921" s="139">
        <v>1.8988287860208219</v>
      </c>
      <c r="C921" s="140">
        <v>0</v>
      </c>
      <c r="D921" s="141">
        <v>1.5091990277101099</v>
      </c>
      <c r="E921" s="140">
        <v>0</v>
      </c>
      <c r="F921" s="142">
        <v>0</v>
      </c>
      <c r="G921" s="140"/>
      <c r="H921" s="141"/>
      <c r="I921" s="140"/>
      <c r="J921" s="141"/>
      <c r="K921" s="140"/>
    </row>
    <row r="922" spans="1:11" ht="14.4" x14ac:dyDescent="0.3">
      <c r="A922" s="86">
        <v>883</v>
      </c>
      <c r="B922" s="139">
        <v>3.4409631143907227</v>
      </c>
      <c r="C922" s="140">
        <v>2</v>
      </c>
      <c r="D922" s="141">
        <v>2.3304380245596259</v>
      </c>
      <c r="E922" s="140">
        <v>1</v>
      </c>
      <c r="F922" s="142">
        <v>1</v>
      </c>
      <c r="G922" s="140"/>
      <c r="H922" s="141"/>
      <c r="I922" s="140"/>
      <c r="J922" s="141"/>
      <c r="K922" s="140"/>
    </row>
    <row r="923" spans="1:11" ht="14.4" x14ac:dyDescent="0.3">
      <c r="A923" s="86">
        <v>884</v>
      </c>
      <c r="B923" s="139">
        <v>2.5780916896935837</v>
      </c>
      <c r="C923" s="140">
        <v>3</v>
      </c>
      <c r="D923" s="141">
        <v>1.8820548567886421</v>
      </c>
      <c r="E923" s="140">
        <v>2</v>
      </c>
      <c r="F923" s="142">
        <v>3</v>
      </c>
      <c r="G923" s="140"/>
      <c r="H923" s="141"/>
      <c r="I923" s="140"/>
      <c r="J923" s="141"/>
      <c r="K923" s="140"/>
    </row>
    <row r="924" spans="1:11" ht="14.4" x14ac:dyDescent="0.3">
      <c r="A924" s="86">
        <v>885</v>
      </c>
      <c r="B924" s="139">
        <v>1.877547671237664</v>
      </c>
      <c r="C924" s="140">
        <v>0</v>
      </c>
      <c r="D924" s="141">
        <v>1.4971264071721722</v>
      </c>
      <c r="E924" s="140">
        <v>0</v>
      </c>
      <c r="F924" s="142">
        <v>0</v>
      </c>
      <c r="G924" s="140"/>
      <c r="H924" s="141"/>
      <c r="I924" s="140"/>
      <c r="J924" s="141"/>
      <c r="K924" s="140"/>
    </row>
    <row r="925" spans="1:11" ht="14.4" x14ac:dyDescent="0.3">
      <c r="A925" s="86">
        <v>886</v>
      </c>
      <c r="B925" s="139">
        <v>2.5561262995809972</v>
      </c>
      <c r="C925" s="140">
        <v>3</v>
      </c>
      <c r="D925" s="141">
        <v>1.8703209893179036</v>
      </c>
      <c r="E925" s="140">
        <v>3</v>
      </c>
      <c r="F925" s="142">
        <v>3</v>
      </c>
      <c r="G925" s="140"/>
      <c r="H925" s="141"/>
      <c r="I925" s="140"/>
      <c r="J925" s="141"/>
      <c r="K925" s="140"/>
    </row>
    <row r="926" spans="1:11" ht="14.4" x14ac:dyDescent="0.3">
      <c r="A926" s="86">
        <v>887</v>
      </c>
      <c r="B926" s="139">
        <v>1.8382958314664086</v>
      </c>
      <c r="C926" s="140">
        <v>7</v>
      </c>
      <c r="D926" s="141">
        <v>1.4747844983051832</v>
      </c>
      <c r="E926" s="140">
        <v>6</v>
      </c>
      <c r="F926" s="142">
        <v>7</v>
      </c>
      <c r="G926" s="140"/>
      <c r="H926" s="141"/>
      <c r="I926" s="140"/>
      <c r="J926" s="141"/>
      <c r="K926" s="140"/>
    </row>
    <row r="927" spans="1:11" ht="14.4" x14ac:dyDescent="0.3">
      <c r="A927" s="86">
        <v>888</v>
      </c>
      <c r="B927" s="139">
        <v>2.4119320138481037</v>
      </c>
      <c r="C927" s="140">
        <v>1</v>
      </c>
      <c r="D927" s="141">
        <v>1.7928161265146323</v>
      </c>
      <c r="E927" s="140">
        <v>1</v>
      </c>
      <c r="F927" s="142">
        <v>1</v>
      </c>
      <c r="G927" s="140"/>
      <c r="H927" s="141"/>
      <c r="I927" s="140"/>
      <c r="J927" s="141"/>
      <c r="K927" s="140"/>
    </row>
    <row r="928" spans="1:11" ht="14.4" x14ac:dyDescent="0.3">
      <c r="A928" s="86">
        <v>889</v>
      </c>
      <c r="B928" s="139">
        <v>1.310716953887006</v>
      </c>
      <c r="C928" s="140">
        <v>2</v>
      </c>
      <c r="D928" s="141">
        <v>1.1632229391972881</v>
      </c>
      <c r="E928" s="140">
        <v>2</v>
      </c>
      <c r="F928" s="142">
        <v>3</v>
      </c>
      <c r="G928" s="140"/>
      <c r="H928" s="141"/>
      <c r="I928" s="140"/>
      <c r="J928" s="141"/>
      <c r="K928" s="140"/>
    </row>
    <row r="929" spans="1:11" ht="14.4" x14ac:dyDescent="0.3">
      <c r="A929" s="86">
        <v>890</v>
      </c>
      <c r="B929" s="139">
        <v>2.6253743680117996</v>
      </c>
      <c r="C929" s="140">
        <v>0</v>
      </c>
      <c r="D929" s="141">
        <v>1.9072508304581253</v>
      </c>
      <c r="E929" s="140">
        <v>0</v>
      </c>
      <c r="F929" s="142">
        <v>0</v>
      </c>
      <c r="G929" s="140"/>
      <c r="H929" s="141"/>
      <c r="I929" s="140"/>
      <c r="J929" s="141"/>
      <c r="K929" s="140"/>
    </row>
    <row r="930" spans="1:11" ht="14.4" x14ac:dyDescent="0.3">
      <c r="A930" s="86">
        <v>891</v>
      </c>
      <c r="B930" s="139">
        <v>1.1260789861198353</v>
      </c>
      <c r="C930" s="140">
        <v>3</v>
      </c>
      <c r="D930" s="141">
        <v>1.0477842179563615</v>
      </c>
      <c r="E930" s="140">
        <v>3</v>
      </c>
      <c r="F930" s="142">
        <v>4</v>
      </c>
      <c r="G930" s="140"/>
      <c r="H930" s="141"/>
      <c r="I930" s="140"/>
      <c r="J930" s="141"/>
      <c r="K930" s="140"/>
    </row>
    <row r="931" spans="1:11" ht="14.4" x14ac:dyDescent="0.3">
      <c r="A931" s="86">
        <v>892</v>
      </c>
      <c r="B931" s="139">
        <v>2.7520881447308456</v>
      </c>
      <c r="C931" s="140">
        <v>4</v>
      </c>
      <c r="D931" s="141">
        <v>1.9743701075488453</v>
      </c>
      <c r="E931" s="140">
        <v>3</v>
      </c>
      <c r="F931" s="142">
        <v>3</v>
      </c>
      <c r="G931" s="140"/>
      <c r="H931" s="141"/>
      <c r="I931" s="140"/>
      <c r="J931" s="141"/>
      <c r="K931" s="140"/>
    </row>
    <row r="932" spans="1:11" ht="14.4" x14ac:dyDescent="0.3">
      <c r="A932" s="86">
        <v>893</v>
      </c>
      <c r="B932" s="139">
        <v>2.5595759735870023</v>
      </c>
      <c r="C932" s="140">
        <v>3</v>
      </c>
      <c r="D932" s="141">
        <v>1.8721650305177768</v>
      </c>
      <c r="E932" s="140">
        <v>2</v>
      </c>
      <c r="F932" s="142">
        <v>3</v>
      </c>
      <c r="G932" s="140"/>
      <c r="H932" s="141"/>
      <c r="I932" s="140"/>
      <c r="J932" s="141"/>
      <c r="K932" s="140"/>
    </row>
    <row r="933" spans="1:11" ht="14.4" x14ac:dyDescent="0.3">
      <c r="A933" s="86">
        <v>894</v>
      </c>
      <c r="B933" s="139">
        <v>2.2102979291389508</v>
      </c>
      <c r="C933" s="140">
        <v>1</v>
      </c>
      <c r="D933" s="141">
        <v>1.6829363276220393</v>
      </c>
      <c r="E933" s="140">
        <v>0</v>
      </c>
      <c r="F933" s="142">
        <v>0</v>
      </c>
      <c r="G933" s="140"/>
      <c r="H933" s="141"/>
      <c r="I933" s="140"/>
      <c r="J933" s="141"/>
      <c r="K933" s="140"/>
    </row>
    <row r="934" spans="1:11" ht="14.4" x14ac:dyDescent="0.3">
      <c r="A934" s="86">
        <v>895</v>
      </c>
      <c r="B934" s="139">
        <v>5.2647217094388079</v>
      </c>
      <c r="C934" s="140">
        <v>12</v>
      </c>
      <c r="D934" s="141">
        <v>3.2239546286665415</v>
      </c>
      <c r="E934" s="140">
        <v>9</v>
      </c>
      <c r="F934" s="142">
        <v>7</v>
      </c>
      <c r="G934" s="140"/>
      <c r="H934" s="141"/>
      <c r="I934" s="140"/>
      <c r="J934" s="141"/>
      <c r="K934" s="140"/>
    </row>
    <row r="935" spans="1:11" ht="14.4" x14ac:dyDescent="0.3">
      <c r="A935" s="86">
        <v>896</v>
      </c>
      <c r="B935" s="139">
        <v>3.7217353838343517</v>
      </c>
      <c r="C935" s="140">
        <v>3</v>
      </c>
      <c r="D935" s="141">
        <v>2.472004001034442</v>
      </c>
      <c r="E935" s="140">
        <v>2</v>
      </c>
      <c r="F935" s="142">
        <v>2</v>
      </c>
      <c r="G935" s="140"/>
      <c r="H935" s="141"/>
      <c r="I935" s="140"/>
      <c r="J935" s="141"/>
      <c r="K935" s="140"/>
    </row>
    <row r="936" spans="1:11" ht="14.4" x14ac:dyDescent="0.3">
      <c r="A936" s="86">
        <v>897</v>
      </c>
      <c r="B936" s="139">
        <v>5.5500378639498527</v>
      </c>
      <c r="C936" s="140">
        <v>3</v>
      </c>
      <c r="D936" s="141">
        <v>3.3592525663968011</v>
      </c>
      <c r="E936" s="140">
        <v>1</v>
      </c>
      <c r="F936" s="142">
        <v>0</v>
      </c>
      <c r="G936" s="140"/>
      <c r="H936" s="141"/>
      <c r="I936" s="140"/>
      <c r="J936" s="141"/>
      <c r="K936" s="140"/>
    </row>
    <row r="937" spans="1:11" ht="14.4" x14ac:dyDescent="0.3">
      <c r="A937" s="86">
        <v>898</v>
      </c>
      <c r="B937" s="139">
        <v>4.0652862406747579</v>
      </c>
      <c r="C937" s="140">
        <v>4</v>
      </c>
      <c r="D937" s="141">
        <v>2.6429299488429012</v>
      </c>
      <c r="E937" s="140">
        <v>3</v>
      </c>
      <c r="F937" s="142">
        <v>2</v>
      </c>
      <c r="G937" s="140"/>
      <c r="H937" s="141"/>
      <c r="I937" s="140"/>
      <c r="J937" s="141"/>
      <c r="K937" s="140"/>
    </row>
    <row r="938" spans="1:11" ht="14.4" x14ac:dyDescent="0.3">
      <c r="A938" s="86">
        <v>899</v>
      </c>
      <c r="B938" s="139">
        <v>3.5570624825792683</v>
      </c>
      <c r="C938" s="140">
        <v>4</v>
      </c>
      <c r="D938" s="141">
        <v>2.3891950807599414</v>
      </c>
      <c r="E938" s="140">
        <v>2</v>
      </c>
      <c r="F938" s="142">
        <v>2</v>
      </c>
      <c r="G938" s="140"/>
      <c r="H938" s="141"/>
      <c r="I938" s="140"/>
      <c r="J938" s="141"/>
      <c r="K938" s="140"/>
    </row>
    <row r="939" spans="1:11" ht="14.4" x14ac:dyDescent="0.3">
      <c r="A939" s="86">
        <v>900</v>
      </c>
      <c r="B939" s="139">
        <v>2.2398186621099136</v>
      </c>
      <c r="C939" s="140">
        <v>2</v>
      </c>
      <c r="D939" s="141">
        <v>1.6991407070403446</v>
      </c>
      <c r="E939" s="140">
        <v>2</v>
      </c>
      <c r="F939" s="142">
        <v>2</v>
      </c>
      <c r="G939" s="140"/>
      <c r="H939" s="141"/>
      <c r="I939" s="140"/>
      <c r="J939" s="141"/>
      <c r="K939" s="140"/>
    </row>
    <row r="940" spans="1:11" ht="14.4" x14ac:dyDescent="0.3">
      <c r="A940" s="86">
        <v>901</v>
      </c>
      <c r="B940" s="139">
        <v>2.5251776339061651</v>
      </c>
      <c r="C940" s="140">
        <v>5</v>
      </c>
      <c r="D940" s="141">
        <v>1.8537564590566786</v>
      </c>
      <c r="E940" s="140">
        <v>4</v>
      </c>
      <c r="F940" s="142">
        <v>4</v>
      </c>
      <c r="G940" s="140"/>
      <c r="H940" s="141"/>
      <c r="I940" s="140"/>
      <c r="J940" s="141"/>
      <c r="K940" s="140"/>
    </row>
    <row r="941" spans="1:11" ht="14.4" x14ac:dyDescent="0.3">
      <c r="A941" s="86">
        <v>902</v>
      </c>
      <c r="B941" s="139">
        <v>4.1207805407439064</v>
      </c>
      <c r="C941" s="140">
        <v>8</v>
      </c>
      <c r="D941" s="141">
        <v>2.670324438388211</v>
      </c>
      <c r="E941" s="140">
        <v>6</v>
      </c>
      <c r="F941" s="142">
        <v>5</v>
      </c>
      <c r="G941" s="140"/>
      <c r="H941" s="141"/>
      <c r="I941" s="140"/>
      <c r="J941" s="141"/>
      <c r="K941" s="140"/>
    </row>
    <row r="942" spans="1:11" ht="14.4" x14ac:dyDescent="0.3">
      <c r="A942" s="86">
        <v>903</v>
      </c>
      <c r="B942" s="139">
        <v>2.0728957806239299</v>
      </c>
      <c r="C942" s="140">
        <v>3</v>
      </c>
      <c r="D942" s="141">
        <v>1.6069422971975933</v>
      </c>
      <c r="E942" s="140">
        <v>2</v>
      </c>
      <c r="F942" s="142">
        <v>3</v>
      </c>
      <c r="G942" s="140"/>
      <c r="H942" s="141"/>
      <c r="I942" s="140"/>
      <c r="J942" s="141"/>
      <c r="K942" s="140"/>
    </row>
    <row r="943" spans="1:11" ht="14.4" x14ac:dyDescent="0.3">
      <c r="A943" s="86">
        <v>904</v>
      </c>
      <c r="B943" s="139">
        <v>1.5211904971743631</v>
      </c>
      <c r="C943" s="140">
        <v>3</v>
      </c>
      <c r="D943" s="141">
        <v>1.2903240006848142</v>
      </c>
      <c r="E943" s="140">
        <v>2</v>
      </c>
      <c r="F943" s="142">
        <v>3</v>
      </c>
      <c r="G943" s="140"/>
      <c r="H943" s="141"/>
      <c r="I943" s="140"/>
      <c r="J943" s="141"/>
      <c r="K943" s="140"/>
    </row>
    <row r="944" spans="1:11" ht="14.4" x14ac:dyDescent="0.3">
      <c r="A944" s="86">
        <v>905</v>
      </c>
      <c r="B944" s="139">
        <v>3.116914151740565</v>
      </c>
      <c r="C944" s="140">
        <v>6</v>
      </c>
      <c r="D944" s="141">
        <v>2.1646428809521781</v>
      </c>
      <c r="E944" s="140">
        <v>5</v>
      </c>
      <c r="F944" s="142">
        <v>5</v>
      </c>
      <c r="G944" s="140"/>
      <c r="H944" s="141"/>
      <c r="I944" s="140"/>
      <c r="J944" s="141"/>
      <c r="K944" s="140"/>
    </row>
    <row r="945" spans="1:11" ht="14.4" x14ac:dyDescent="0.3">
      <c r="A945" s="86">
        <v>906</v>
      </c>
      <c r="B945" s="139">
        <v>3.9768305086342868</v>
      </c>
      <c r="C945" s="140">
        <v>4</v>
      </c>
      <c r="D945" s="141">
        <v>2.5991445311112873</v>
      </c>
      <c r="E945" s="140">
        <v>2</v>
      </c>
      <c r="F945" s="142">
        <v>2</v>
      </c>
      <c r="G945" s="140"/>
      <c r="H945" s="141"/>
      <c r="I945" s="140"/>
      <c r="J945" s="141"/>
      <c r="K945" s="140"/>
    </row>
    <row r="946" spans="1:11" ht="14.4" x14ac:dyDescent="0.3">
      <c r="A946" s="86">
        <v>907</v>
      </c>
      <c r="B946" s="139">
        <v>1.6945602036606702</v>
      </c>
      <c r="C946" s="140">
        <v>3</v>
      </c>
      <c r="D946" s="141">
        <v>1.3920957842342794</v>
      </c>
      <c r="E946" s="140">
        <v>3</v>
      </c>
      <c r="F946" s="142">
        <v>4</v>
      </c>
      <c r="G946" s="140"/>
      <c r="H946" s="141"/>
      <c r="I946" s="140"/>
      <c r="J946" s="141"/>
      <c r="K946" s="140"/>
    </row>
    <row r="947" spans="1:11" ht="14.4" x14ac:dyDescent="0.3">
      <c r="A947" s="86">
        <v>908</v>
      </c>
      <c r="B947" s="139">
        <v>3.6819496498815356</v>
      </c>
      <c r="C947" s="140">
        <v>4</v>
      </c>
      <c r="D947" s="141">
        <v>2.4520520468087161</v>
      </c>
      <c r="E947" s="140">
        <v>2</v>
      </c>
      <c r="F947" s="142">
        <v>2</v>
      </c>
      <c r="G947" s="140"/>
      <c r="H947" s="141"/>
      <c r="I947" s="140"/>
      <c r="J947" s="141"/>
      <c r="K947" s="140"/>
    </row>
    <row r="948" spans="1:11" ht="14.4" x14ac:dyDescent="0.3">
      <c r="A948" s="86">
        <v>909</v>
      </c>
      <c r="B948" s="139">
        <v>2.0701362593700656</v>
      </c>
      <c r="C948" s="140">
        <v>1</v>
      </c>
      <c r="D948" s="141">
        <v>1.6054060237336161</v>
      </c>
      <c r="E948" s="140">
        <v>1</v>
      </c>
      <c r="F948" s="142">
        <v>1</v>
      </c>
      <c r="G948" s="140"/>
      <c r="H948" s="141"/>
      <c r="I948" s="140"/>
      <c r="J948" s="141"/>
      <c r="K948" s="140"/>
    </row>
    <row r="949" spans="1:11" ht="14.4" x14ac:dyDescent="0.3">
      <c r="A949" s="86">
        <v>910</v>
      </c>
      <c r="B949" s="139">
        <v>2.3729639911258977</v>
      </c>
      <c r="C949" s="140">
        <v>2</v>
      </c>
      <c r="D949" s="141">
        <v>1.7717225051823853</v>
      </c>
      <c r="E949" s="140">
        <v>1</v>
      </c>
      <c r="F949" s="142">
        <v>2</v>
      </c>
      <c r="G949" s="140"/>
      <c r="H949" s="141"/>
      <c r="I949" s="140"/>
      <c r="J949" s="141"/>
      <c r="K949" s="140"/>
    </row>
    <row r="950" spans="1:11" ht="14.4" x14ac:dyDescent="0.3">
      <c r="A950" s="86">
        <v>911</v>
      </c>
      <c r="B950" s="139">
        <v>4.2524405055333157</v>
      </c>
      <c r="C950" s="140">
        <v>3</v>
      </c>
      <c r="D950" s="141">
        <v>2.7350942111997476</v>
      </c>
      <c r="E950" s="140">
        <v>2</v>
      </c>
      <c r="F950" s="142">
        <v>1</v>
      </c>
      <c r="G950" s="140"/>
      <c r="H950" s="141"/>
      <c r="I950" s="140"/>
      <c r="J950" s="141"/>
      <c r="K950" s="140"/>
    </row>
    <row r="951" spans="1:11" ht="14.4" x14ac:dyDescent="0.3">
      <c r="A951" s="86">
        <v>912</v>
      </c>
      <c r="B951" s="139">
        <v>2.9264667441460053</v>
      </c>
      <c r="C951" s="140">
        <v>4</v>
      </c>
      <c r="D951" s="141">
        <v>2.0658368390694068</v>
      </c>
      <c r="E951" s="140">
        <v>3</v>
      </c>
      <c r="F951" s="142">
        <v>3</v>
      </c>
      <c r="G951" s="140"/>
      <c r="H951" s="141"/>
      <c r="I951" s="140"/>
      <c r="J951" s="141"/>
      <c r="K951" s="140"/>
    </row>
    <row r="952" spans="1:11" ht="14.4" x14ac:dyDescent="0.3">
      <c r="A952" s="86">
        <v>913</v>
      </c>
      <c r="B952" s="139">
        <v>4.4755711547335615</v>
      </c>
      <c r="C952" s="140">
        <v>2</v>
      </c>
      <c r="D952" s="141">
        <v>2.8441804213247091</v>
      </c>
      <c r="E952" s="140">
        <v>1</v>
      </c>
      <c r="F952" s="142">
        <v>1</v>
      </c>
      <c r="G952" s="140"/>
      <c r="H952" s="141"/>
      <c r="I952" s="140"/>
      <c r="J952" s="141"/>
      <c r="K952" s="140"/>
    </row>
    <row r="953" spans="1:11" ht="14.4" x14ac:dyDescent="0.3">
      <c r="A953" s="86">
        <v>914</v>
      </c>
      <c r="B953" s="139">
        <v>4.3683607659164991</v>
      </c>
      <c r="C953" s="140">
        <v>2</v>
      </c>
      <c r="D953" s="141">
        <v>2.7918702739656989</v>
      </c>
      <c r="E953" s="140">
        <v>1</v>
      </c>
      <c r="F953" s="142">
        <v>1</v>
      </c>
      <c r="G953" s="140"/>
      <c r="H953" s="141"/>
      <c r="I953" s="140"/>
      <c r="J953" s="141"/>
      <c r="K953" s="140"/>
    </row>
    <row r="954" spans="1:11" ht="14.4" x14ac:dyDescent="0.3">
      <c r="A954" s="86">
        <v>915</v>
      </c>
      <c r="B954" s="139">
        <v>1.2989246567177326</v>
      </c>
      <c r="C954" s="140">
        <v>2</v>
      </c>
      <c r="D954" s="141">
        <v>1.1559697808308875</v>
      </c>
      <c r="E954" s="140">
        <v>2</v>
      </c>
      <c r="F954" s="142">
        <v>3</v>
      </c>
      <c r="G954" s="140"/>
      <c r="H954" s="141"/>
      <c r="I954" s="140"/>
      <c r="J954" s="141"/>
      <c r="K954" s="140"/>
    </row>
    <row r="955" spans="1:11" ht="14.4" x14ac:dyDescent="0.3">
      <c r="A955" s="86">
        <v>916</v>
      </c>
      <c r="B955" s="139">
        <v>4.1893436817326739</v>
      </c>
      <c r="C955" s="140">
        <v>3</v>
      </c>
      <c r="D955" s="141">
        <v>2.7040925213602272</v>
      </c>
      <c r="E955" s="140">
        <v>2</v>
      </c>
      <c r="F955" s="142">
        <v>1</v>
      </c>
      <c r="G955" s="140"/>
      <c r="H955" s="141"/>
      <c r="I955" s="140"/>
      <c r="J955" s="141"/>
      <c r="K955" s="140"/>
    </row>
    <row r="956" spans="1:11" ht="14.4" x14ac:dyDescent="0.3">
      <c r="A956" s="86">
        <v>917</v>
      </c>
      <c r="B956" s="139">
        <v>2.9713831622479816</v>
      </c>
      <c r="C956" s="140">
        <v>4</v>
      </c>
      <c r="D956" s="141">
        <v>2.0892384445916563</v>
      </c>
      <c r="E956" s="140">
        <v>3</v>
      </c>
      <c r="F956" s="142">
        <v>3</v>
      </c>
      <c r="G956" s="140"/>
      <c r="H956" s="141"/>
      <c r="I956" s="140"/>
      <c r="J956" s="141"/>
      <c r="K956" s="140"/>
    </row>
    <row r="957" spans="1:11" ht="14.4" x14ac:dyDescent="0.3">
      <c r="A957" s="86">
        <v>918</v>
      </c>
      <c r="B957" s="139">
        <v>2.5271472274324447</v>
      </c>
      <c r="C957" s="140">
        <v>3</v>
      </c>
      <c r="D957" s="141">
        <v>1.8548117571178568</v>
      </c>
      <c r="E957" s="140">
        <v>2</v>
      </c>
      <c r="F957" s="142">
        <v>2</v>
      </c>
      <c r="G957" s="140"/>
      <c r="H957" s="141"/>
      <c r="I957" s="140"/>
      <c r="J957" s="141"/>
      <c r="K957" s="140"/>
    </row>
    <row r="958" spans="1:11" ht="14.4" x14ac:dyDescent="0.3">
      <c r="A958" s="86">
        <v>919</v>
      </c>
      <c r="B958" s="139">
        <v>3.4468590440187161</v>
      </c>
      <c r="C958" s="140">
        <v>6</v>
      </c>
      <c r="D958" s="141">
        <v>2.3334296809431407</v>
      </c>
      <c r="E958" s="140">
        <v>5</v>
      </c>
      <c r="F958" s="142">
        <v>4</v>
      </c>
      <c r="G958" s="140"/>
      <c r="H958" s="141"/>
      <c r="I958" s="140"/>
      <c r="J958" s="141"/>
      <c r="K958" s="140"/>
    </row>
    <row r="959" spans="1:11" ht="14.4" x14ac:dyDescent="0.3">
      <c r="A959" s="86">
        <v>920</v>
      </c>
      <c r="B959" s="139">
        <v>1.4021254482598762</v>
      </c>
      <c r="C959" s="140">
        <v>2</v>
      </c>
      <c r="D959" s="141">
        <v>1.2189503399088717</v>
      </c>
      <c r="E959" s="140">
        <v>2</v>
      </c>
      <c r="F959" s="142">
        <v>3</v>
      </c>
      <c r="G959" s="140"/>
      <c r="H959" s="141"/>
      <c r="I959" s="140"/>
      <c r="J959" s="141"/>
      <c r="K959" s="140"/>
    </row>
    <row r="960" spans="1:11" ht="14.4" x14ac:dyDescent="0.3">
      <c r="A960" s="86">
        <v>921</v>
      </c>
      <c r="B960" s="139">
        <v>1.938713943843777</v>
      </c>
      <c r="C960" s="140">
        <v>3</v>
      </c>
      <c r="D960" s="141">
        <v>1.5317510223861219</v>
      </c>
      <c r="E960" s="140">
        <v>2</v>
      </c>
      <c r="F960" s="142">
        <v>3</v>
      </c>
      <c r="G960" s="140"/>
      <c r="H960" s="141"/>
      <c r="I960" s="140"/>
      <c r="J960" s="141"/>
      <c r="K960" s="140"/>
    </row>
    <row r="961" spans="1:11" ht="14.4" x14ac:dyDescent="0.3">
      <c r="A961" s="86">
        <v>922</v>
      </c>
      <c r="B961" s="139">
        <v>0.8831966814555352</v>
      </c>
      <c r="C961" s="140">
        <v>1</v>
      </c>
      <c r="D961" s="141">
        <v>0.8885724511498726</v>
      </c>
      <c r="E961" s="140">
        <v>1</v>
      </c>
      <c r="F961" s="142">
        <v>3</v>
      </c>
      <c r="G961" s="140"/>
      <c r="H961" s="141"/>
      <c r="I961" s="140"/>
      <c r="J961" s="141"/>
      <c r="K961" s="140"/>
    </row>
    <row r="962" spans="1:11" ht="14.4" x14ac:dyDescent="0.3">
      <c r="A962" s="86">
        <v>923</v>
      </c>
      <c r="B962" s="139">
        <v>2.7761415620463366</v>
      </c>
      <c r="C962" s="140">
        <v>4</v>
      </c>
      <c r="D962" s="141">
        <v>1.9870470785515573</v>
      </c>
      <c r="E962" s="140">
        <v>3</v>
      </c>
      <c r="F962" s="142">
        <v>3</v>
      </c>
      <c r="G962" s="140"/>
      <c r="H962" s="141"/>
      <c r="I962" s="140"/>
      <c r="J962" s="141"/>
      <c r="K962" s="140"/>
    </row>
    <row r="963" spans="1:11" ht="14.4" x14ac:dyDescent="0.3">
      <c r="A963" s="86">
        <v>924</v>
      </c>
      <c r="B963" s="139">
        <v>1.6022929305845914</v>
      </c>
      <c r="C963" s="140">
        <v>2</v>
      </c>
      <c r="D963" s="141">
        <v>1.3382303720850743</v>
      </c>
      <c r="E963" s="140">
        <v>2</v>
      </c>
      <c r="F963" s="142">
        <v>2</v>
      </c>
      <c r="G963" s="140"/>
      <c r="H963" s="141"/>
      <c r="I963" s="140"/>
      <c r="J963" s="141"/>
      <c r="K963" s="140"/>
    </row>
    <row r="964" spans="1:11" ht="14.4" x14ac:dyDescent="0.3">
      <c r="A964" s="86">
        <v>925</v>
      </c>
      <c r="B964" s="139">
        <v>0.76634181674245205</v>
      </c>
      <c r="C964" s="140">
        <v>0</v>
      </c>
      <c r="D964" s="141">
        <v>0.80806905679235319</v>
      </c>
      <c r="E964" s="140">
        <v>0</v>
      </c>
      <c r="F964" s="142">
        <v>0</v>
      </c>
      <c r="G964" s="140"/>
      <c r="H964" s="141"/>
      <c r="I964" s="140"/>
      <c r="J964" s="141"/>
      <c r="K964" s="140"/>
    </row>
    <row r="965" spans="1:11" ht="14.4" x14ac:dyDescent="0.3">
      <c r="A965" s="86">
        <v>926</v>
      </c>
      <c r="B965" s="139">
        <v>2.5126952816782744</v>
      </c>
      <c r="C965" s="140">
        <v>1</v>
      </c>
      <c r="D965" s="141">
        <v>1.8470649063238678</v>
      </c>
      <c r="E965" s="140">
        <v>1</v>
      </c>
      <c r="F965" s="142">
        <v>1</v>
      </c>
      <c r="G965" s="140"/>
      <c r="H965" s="141"/>
      <c r="I965" s="140"/>
      <c r="J965" s="141"/>
      <c r="K965" s="140"/>
    </row>
    <row r="966" spans="1:11" ht="14.4" x14ac:dyDescent="0.3">
      <c r="A966" s="86">
        <v>927</v>
      </c>
      <c r="B966" s="139">
        <v>3.9644466642419416</v>
      </c>
      <c r="C966" s="140">
        <v>3</v>
      </c>
      <c r="D966" s="141">
        <v>2.5930025719960561</v>
      </c>
      <c r="E966" s="140">
        <v>1</v>
      </c>
      <c r="F966" s="142">
        <v>1</v>
      </c>
      <c r="G966" s="140"/>
      <c r="H966" s="141"/>
      <c r="I966" s="140"/>
      <c r="J966" s="141"/>
      <c r="K966" s="140"/>
    </row>
    <row r="967" spans="1:11" ht="14.4" x14ac:dyDescent="0.3">
      <c r="A967" s="86">
        <v>928</v>
      </c>
      <c r="B967" s="139">
        <v>0.93140824634560593</v>
      </c>
      <c r="C967" s="140">
        <v>0</v>
      </c>
      <c r="D967" s="141">
        <v>0.92096905536710338</v>
      </c>
      <c r="E967" s="140">
        <v>0</v>
      </c>
      <c r="F967" s="142">
        <v>1</v>
      </c>
      <c r="G967" s="140"/>
      <c r="H967" s="141"/>
      <c r="I967" s="140"/>
      <c r="J967" s="141"/>
      <c r="K967" s="140"/>
    </row>
    <row r="968" spans="1:11" ht="14.4" x14ac:dyDescent="0.3">
      <c r="A968" s="86">
        <v>929</v>
      </c>
      <c r="B968" s="139">
        <v>1.215719477974107</v>
      </c>
      <c r="C968" s="140">
        <v>1</v>
      </c>
      <c r="D968" s="141">
        <v>1.1043457122486353</v>
      </c>
      <c r="E968" s="140">
        <v>1</v>
      </c>
      <c r="F968" s="142">
        <v>2</v>
      </c>
      <c r="G968" s="140"/>
      <c r="H968" s="141"/>
      <c r="I968" s="140"/>
      <c r="J968" s="141"/>
      <c r="K968" s="140"/>
    </row>
    <row r="969" spans="1:11" ht="14.4" x14ac:dyDescent="0.3">
      <c r="A969" s="86">
        <v>930</v>
      </c>
      <c r="B969" s="139">
        <v>0.33515187529030716</v>
      </c>
      <c r="C969" s="140">
        <v>0</v>
      </c>
      <c r="D969" s="141">
        <v>0.47253727128051315</v>
      </c>
      <c r="E969" s="140">
        <v>0</v>
      </c>
      <c r="F969" s="142">
        <v>2</v>
      </c>
      <c r="G969" s="140"/>
      <c r="H969" s="141"/>
      <c r="I969" s="140"/>
      <c r="J969" s="141"/>
      <c r="K969" s="140"/>
    </row>
    <row r="970" spans="1:11" ht="14.4" x14ac:dyDescent="0.3">
      <c r="A970" s="86">
        <v>931</v>
      </c>
      <c r="B970" s="139">
        <v>1.966113525900161</v>
      </c>
      <c r="C970" s="140">
        <v>3</v>
      </c>
      <c r="D970" s="141">
        <v>1.5471883543131311</v>
      </c>
      <c r="E970" s="140">
        <v>3</v>
      </c>
      <c r="F970" s="142">
        <v>4</v>
      </c>
      <c r="G970" s="140"/>
      <c r="H970" s="141"/>
      <c r="I970" s="140"/>
      <c r="J970" s="141"/>
      <c r="K970" s="140"/>
    </row>
    <row r="971" spans="1:11" ht="14.4" x14ac:dyDescent="0.3">
      <c r="A971" s="86">
        <v>932</v>
      </c>
      <c r="B971" s="139">
        <v>0.8569957864719302</v>
      </c>
      <c r="C971" s="140">
        <v>1</v>
      </c>
      <c r="D971" s="141">
        <v>0.87077671179733285</v>
      </c>
      <c r="E971" s="140">
        <v>1</v>
      </c>
      <c r="F971" s="142">
        <v>2</v>
      </c>
      <c r="G971" s="140"/>
      <c r="H971" s="141"/>
      <c r="I971" s="140"/>
      <c r="J971" s="141"/>
      <c r="K971" s="140"/>
    </row>
    <row r="972" spans="1:11" ht="14.4" x14ac:dyDescent="0.3">
      <c r="A972" s="86">
        <v>933</v>
      </c>
      <c r="B972" s="139">
        <v>1.0411149270067108</v>
      </c>
      <c r="C972" s="140">
        <v>0</v>
      </c>
      <c r="D972" s="141">
        <v>0.99316211766214768</v>
      </c>
      <c r="E972" s="140">
        <v>0</v>
      </c>
      <c r="F972" s="142">
        <v>1</v>
      </c>
      <c r="G972" s="140"/>
      <c r="H972" s="141"/>
      <c r="I972" s="140"/>
      <c r="J972" s="141"/>
      <c r="K972" s="140"/>
    </row>
    <row r="973" spans="1:11" ht="14.4" x14ac:dyDescent="0.3">
      <c r="A973" s="86">
        <v>934</v>
      </c>
      <c r="B973" s="139">
        <v>3.9468387391242072</v>
      </c>
      <c r="C973" s="140">
        <v>3</v>
      </c>
      <c r="D973" s="141">
        <v>2.5842645032207257</v>
      </c>
      <c r="E973" s="140">
        <v>2</v>
      </c>
      <c r="F973" s="142">
        <v>1</v>
      </c>
      <c r="G973" s="140"/>
      <c r="H973" s="141"/>
      <c r="I973" s="140"/>
      <c r="J973" s="141"/>
      <c r="K973" s="140"/>
    </row>
    <row r="974" spans="1:11" ht="14.4" x14ac:dyDescent="0.3">
      <c r="A974" s="86">
        <v>935</v>
      </c>
      <c r="B974" s="139">
        <v>2.5728646085499722</v>
      </c>
      <c r="C974" s="140">
        <v>3</v>
      </c>
      <c r="D974" s="141">
        <v>1.8792642438780958</v>
      </c>
      <c r="E974" s="140">
        <v>2</v>
      </c>
      <c r="F974" s="142">
        <v>2</v>
      </c>
      <c r="G974" s="140"/>
      <c r="H974" s="141"/>
      <c r="I974" s="140"/>
      <c r="J974" s="141"/>
      <c r="K974" s="140"/>
    </row>
    <row r="975" spans="1:11" ht="14.4" x14ac:dyDescent="0.3">
      <c r="A975" s="86">
        <v>936</v>
      </c>
      <c r="B975" s="139">
        <v>3.5376163432675645</v>
      </c>
      <c r="C975" s="140">
        <v>3</v>
      </c>
      <c r="D975" s="141">
        <v>2.3793756974611271</v>
      </c>
      <c r="E975" s="140">
        <v>2</v>
      </c>
      <c r="F975" s="142">
        <v>1</v>
      </c>
      <c r="G975" s="140"/>
      <c r="H975" s="141"/>
      <c r="I975" s="140"/>
      <c r="J975" s="141"/>
      <c r="K975" s="140"/>
    </row>
    <row r="976" spans="1:11" ht="14.4" x14ac:dyDescent="0.3">
      <c r="A976" s="86">
        <v>937</v>
      </c>
      <c r="B976" s="139">
        <v>2.6580531351443231</v>
      </c>
      <c r="C976" s="140">
        <v>3</v>
      </c>
      <c r="D976" s="141">
        <v>1.9246159278242418</v>
      </c>
      <c r="E976" s="140">
        <v>2</v>
      </c>
      <c r="F976" s="142">
        <v>2</v>
      </c>
      <c r="G976" s="140"/>
      <c r="H976" s="141"/>
      <c r="I976" s="140"/>
      <c r="J976" s="141"/>
      <c r="K976" s="140"/>
    </row>
    <row r="977" spans="1:11" ht="14.4" x14ac:dyDescent="0.3">
      <c r="A977" s="86">
        <v>938</v>
      </c>
      <c r="B977" s="139">
        <v>2.1390457639985212</v>
      </c>
      <c r="C977" s="140">
        <v>2</v>
      </c>
      <c r="D977" s="141">
        <v>1.6436487260727906</v>
      </c>
      <c r="E977" s="140">
        <v>2</v>
      </c>
      <c r="F977" s="142">
        <v>2</v>
      </c>
      <c r="G977" s="140"/>
      <c r="H977" s="141"/>
      <c r="I977" s="140"/>
      <c r="J977" s="141"/>
      <c r="K977" s="140"/>
    </row>
    <row r="978" spans="1:11" ht="14.4" x14ac:dyDescent="0.3">
      <c r="A978" s="86">
        <v>939</v>
      </c>
      <c r="B978" s="139">
        <v>3.5837870295639256</v>
      </c>
      <c r="C978" s="140">
        <v>2</v>
      </c>
      <c r="D978" s="141">
        <v>2.4026754705176518</v>
      </c>
      <c r="E978" s="140">
        <v>1</v>
      </c>
      <c r="F978" s="142">
        <v>1</v>
      </c>
      <c r="G978" s="140"/>
      <c r="H978" s="141"/>
      <c r="I978" s="140"/>
      <c r="J978" s="141"/>
      <c r="K978" s="140"/>
    </row>
    <row r="979" spans="1:11" ht="14.4" x14ac:dyDescent="0.3">
      <c r="A979" s="86">
        <v>940</v>
      </c>
      <c r="B979" s="139">
        <v>4.1137050032685947</v>
      </c>
      <c r="C979" s="140">
        <v>2</v>
      </c>
      <c r="D979" s="141">
        <v>2.6668347969913619</v>
      </c>
      <c r="E979" s="140">
        <v>1</v>
      </c>
      <c r="F979" s="142">
        <v>1</v>
      </c>
      <c r="G979" s="140"/>
      <c r="H979" s="141"/>
      <c r="I979" s="140"/>
      <c r="J979" s="141"/>
      <c r="K979" s="140"/>
    </row>
    <row r="980" spans="1:11" ht="14.4" x14ac:dyDescent="0.3">
      <c r="A980" s="86">
        <v>941</v>
      </c>
      <c r="B980" s="139">
        <v>0.79811654937848608</v>
      </c>
      <c r="C980" s="140">
        <v>0</v>
      </c>
      <c r="D980" s="141">
        <v>0.83025945665097778</v>
      </c>
      <c r="E980" s="140">
        <v>0</v>
      </c>
      <c r="F980" s="142">
        <v>1</v>
      </c>
      <c r="G980" s="140"/>
      <c r="H980" s="141"/>
      <c r="I980" s="140"/>
      <c r="J980" s="141"/>
      <c r="K980" s="140"/>
    </row>
    <row r="981" spans="1:11" ht="14.4" x14ac:dyDescent="0.3">
      <c r="A981" s="86">
        <v>942</v>
      </c>
      <c r="B981" s="139">
        <v>1.3325116784695081</v>
      </c>
      <c r="C981" s="140">
        <v>0</v>
      </c>
      <c r="D981" s="141">
        <v>1.1765888609024868</v>
      </c>
      <c r="E981" s="140">
        <v>0</v>
      </c>
      <c r="F981" s="142">
        <v>0</v>
      </c>
      <c r="G981" s="140"/>
      <c r="H981" s="141"/>
      <c r="I981" s="140"/>
      <c r="J981" s="141"/>
      <c r="K981" s="140"/>
    </row>
    <row r="982" spans="1:11" ht="14.4" x14ac:dyDescent="0.3">
      <c r="A982" s="86">
        <v>943</v>
      </c>
      <c r="B982" s="139">
        <v>5.0315201957736058</v>
      </c>
      <c r="C982" s="140">
        <v>5</v>
      </c>
      <c r="D982" s="141">
        <v>3.1126238988503756</v>
      </c>
      <c r="E982" s="140">
        <v>3</v>
      </c>
      <c r="F982" s="142">
        <v>2</v>
      </c>
      <c r="G982" s="140"/>
      <c r="H982" s="141"/>
      <c r="I982" s="140"/>
      <c r="J982" s="141"/>
      <c r="K982" s="140"/>
    </row>
    <row r="983" spans="1:11" ht="14.4" x14ac:dyDescent="0.3">
      <c r="A983" s="86">
        <v>944</v>
      </c>
      <c r="B983" s="139">
        <v>2.3932499022792406</v>
      </c>
      <c r="C983" s="140">
        <v>0</v>
      </c>
      <c r="D983" s="141">
        <v>1.7827115325942853</v>
      </c>
      <c r="E983" s="140">
        <v>0</v>
      </c>
      <c r="F983" s="142">
        <v>0</v>
      </c>
      <c r="G983" s="140"/>
      <c r="H983" s="141"/>
      <c r="I983" s="140"/>
      <c r="J983" s="141"/>
      <c r="K983" s="140"/>
    </row>
    <row r="984" spans="1:11" ht="14.4" x14ac:dyDescent="0.3">
      <c r="A984" s="86">
        <v>945</v>
      </c>
      <c r="B984" s="139">
        <v>3.0039481951119846</v>
      </c>
      <c r="C984" s="140">
        <v>3</v>
      </c>
      <c r="D984" s="141">
        <v>2.1061661641225657</v>
      </c>
      <c r="E984" s="140">
        <v>2</v>
      </c>
      <c r="F984" s="142">
        <v>2</v>
      </c>
      <c r="G984" s="140"/>
      <c r="H984" s="141"/>
      <c r="I984" s="140"/>
      <c r="J984" s="141"/>
      <c r="K984" s="140"/>
    </row>
    <row r="985" spans="1:11" ht="14.4" x14ac:dyDescent="0.3">
      <c r="A985" s="86">
        <v>946</v>
      </c>
      <c r="B985" s="139">
        <v>0.51944572723199467</v>
      </c>
      <c r="C985" s="140">
        <v>2</v>
      </c>
      <c r="D985" s="141">
        <v>0.62577842921306637</v>
      </c>
      <c r="E985" s="140">
        <v>3</v>
      </c>
      <c r="F985" s="142">
        <v>6</v>
      </c>
      <c r="G985" s="140"/>
      <c r="H985" s="141"/>
      <c r="I985" s="140"/>
      <c r="J985" s="141"/>
      <c r="K985" s="140"/>
    </row>
    <row r="986" spans="1:11" ht="14.4" x14ac:dyDescent="0.3">
      <c r="A986" s="86">
        <v>947</v>
      </c>
      <c r="B986" s="139">
        <v>2.641362962949299</v>
      </c>
      <c r="C986" s="140">
        <v>2</v>
      </c>
      <c r="D986" s="141">
        <v>1.9157518908075146</v>
      </c>
      <c r="E986" s="140">
        <v>1</v>
      </c>
      <c r="F986" s="142">
        <v>1</v>
      </c>
      <c r="G986" s="140"/>
      <c r="H986" s="141"/>
      <c r="I986" s="140"/>
      <c r="J986" s="141"/>
      <c r="K986" s="140"/>
    </row>
    <row r="987" spans="1:11" ht="14.4" x14ac:dyDescent="0.3">
      <c r="A987" s="86">
        <v>948</v>
      </c>
      <c r="B987" s="139">
        <v>2.8141452285229387</v>
      </c>
      <c r="C987" s="140">
        <v>4</v>
      </c>
      <c r="D987" s="141">
        <v>2.0070361978898679</v>
      </c>
      <c r="E987" s="140">
        <v>3</v>
      </c>
      <c r="F987" s="142">
        <v>3</v>
      </c>
      <c r="G987" s="140"/>
      <c r="H987" s="141"/>
      <c r="I987" s="140"/>
      <c r="J987" s="141"/>
      <c r="K987" s="140"/>
    </row>
    <row r="988" spans="1:11" ht="14.4" x14ac:dyDescent="0.3">
      <c r="A988" s="86">
        <v>949</v>
      </c>
      <c r="B988" s="139">
        <v>2.7687637104998601</v>
      </c>
      <c r="C988" s="140">
        <v>2</v>
      </c>
      <c r="D988" s="141">
        <v>1.9831608093937398</v>
      </c>
      <c r="E988" s="140">
        <v>1</v>
      </c>
      <c r="F988" s="142">
        <v>1</v>
      </c>
      <c r="G988" s="140"/>
      <c r="H988" s="141"/>
      <c r="I988" s="140"/>
      <c r="J988" s="141"/>
      <c r="K988" s="140"/>
    </row>
    <row r="989" spans="1:11" ht="14.4" x14ac:dyDescent="0.3">
      <c r="A989" s="86">
        <v>950</v>
      </c>
      <c r="B989" s="139">
        <v>1.0339988429439775</v>
      </c>
      <c r="C989" s="140">
        <v>1</v>
      </c>
      <c r="D989" s="141">
        <v>0.98853878849306809</v>
      </c>
      <c r="E989" s="140">
        <v>1</v>
      </c>
      <c r="F989" s="142">
        <v>2</v>
      </c>
      <c r="G989" s="140"/>
      <c r="H989" s="141"/>
      <c r="I989" s="140"/>
      <c r="J989" s="141"/>
      <c r="K989" s="140"/>
    </row>
    <row r="990" spans="1:11" ht="14.4" x14ac:dyDescent="0.3">
      <c r="A990" s="86">
        <v>951</v>
      </c>
      <c r="B990" s="139">
        <v>0.39813360599646747</v>
      </c>
      <c r="C990" s="140">
        <v>0</v>
      </c>
      <c r="D990" s="141">
        <v>0.52724356558547736</v>
      </c>
      <c r="E990" s="140">
        <v>0</v>
      </c>
      <c r="F990" s="142">
        <v>2</v>
      </c>
      <c r="G990" s="140"/>
      <c r="H990" s="141"/>
      <c r="I990" s="140"/>
      <c r="J990" s="141"/>
      <c r="K990" s="140"/>
    </row>
    <row r="991" spans="1:11" ht="14.4" x14ac:dyDescent="0.3">
      <c r="A991" s="86">
        <v>952</v>
      </c>
      <c r="B991" s="139">
        <v>3.5230645019442668</v>
      </c>
      <c r="C991" s="140">
        <v>7</v>
      </c>
      <c r="D991" s="141">
        <v>2.3720219402295508</v>
      </c>
      <c r="E991" s="140">
        <v>5</v>
      </c>
      <c r="F991" s="142">
        <v>5</v>
      </c>
      <c r="G991" s="140"/>
      <c r="H991" s="141"/>
      <c r="I991" s="140"/>
      <c r="J991" s="141"/>
      <c r="K991" s="140"/>
    </row>
    <row r="992" spans="1:11" ht="14.4" x14ac:dyDescent="0.3">
      <c r="A992" s="86">
        <v>953</v>
      </c>
      <c r="B992" s="139">
        <v>2.862966456997956</v>
      </c>
      <c r="C992" s="140">
        <v>3</v>
      </c>
      <c r="D992" s="141">
        <v>2.0326445029129201</v>
      </c>
      <c r="E992" s="140">
        <v>2</v>
      </c>
      <c r="F992" s="142">
        <v>2</v>
      </c>
      <c r="G992" s="140"/>
      <c r="H992" s="141"/>
      <c r="I992" s="140"/>
      <c r="J992" s="141"/>
      <c r="K992" s="140"/>
    </row>
    <row r="993" spans="1:11" ht="14.4" x14ac:dyDescent="0.3">
      <c r="A993" s="86">
        <v>954</v>
      </c>
      <c r="B993" s="139">
        <v>5.0505885008581917</v>
      </c>
      <c r="C993" s="140">
        <v>5</v>
      </c>
      <c r="D993" s="141">
        <v>3.1217536277295217</v>
      </c>
      <c r="E993" s="140">
        <v>3</v>
      </c>
      <c r="F993" s="142">
        <v>2</v>
      </c>
      <c r="G993" s="140"/>
      <c r="H993" s="141"/>
      <c r="I993" s="140"/>
      <c r="J993" s="141"/>
      <c r="K993" s="140"/>
    </row>
    <row r="994" spans="1:11" ht="14.4" x14ac:dyDescent="0.3">
      <c r="A994" s="86">
        <v>955</v>
      </c>
      <c r="B994" s="139">
        <v>1.8085980532458756</v>
      </c>
      <c r="C994" s="140">
        <v>0</v>
      </c>
      <c r="D994" s="141">
        <v>1.4578147652916316</v>
      </c>
      <c r="E994" s="140">
        <v>0</v>
      </c>
      <c r="F994" s="142">
        <v>0</v>
      </c>
      <c r="G994" s="140"/>
      <c r="H994" s="141"/>
      <c r="I994" s="140"/>
      <c r="J994" s="141"/>
      <c r="K994" s="140"/>
    </row>
    <row r="995" spans="1:11" ht="14.4" x14ac:dyDescent="0.3">
      <c r="A995" s="86">
        <v>956</v>
      </c>
      <c r="B995" s="139">
        <v>3.9039525985707022</v>
      </c>
      <c r="C995" s="140">
        <v>3</v>
      </c>
      <c r="D995" s="141">
        <v>2.5629563961041297</v>
      </c>
      <c r="E995" s="140">
        <v>2</v>
      </c>
      <c r="F995" s="142">
        <v>1</v>
      </c>
      <c r="G995" s="140"/>
      <c r="H995" s="141"/>
      <c r="I995" s="140"/>
      <c r="J995" s="141"/>
      <c r="K995" s="140"/>
    </row>
    <row r="996" spans="1:11" ht="14.4" x14ac:dyDescent="0.3">
      <c r="A996" s="86">
        <v>957</v>
      </c>
      <c r="B996" s="139">
        <v>2.4802994725350791</v>
      </c>
      <c r="C996" s="140">
        <v>3</v>
      </c>
      <c r="D996" s="141">
        <v>1.8296690521588364</v>
      </c>
      <c r="E996" s="140">
        <v>2</v>
      </c>
      <c r="F996" s="142">
        <v>2</v>
      </c>
      <c r="G996" s="140"/>
      <c r="H996" s="141"/>
      <c r="I996" s="140"/>
      <c r="J996" s="141"/>
      <c r="K996" s="140"/>
    </row>
    <row r="997" spans="1:11" ht="14.4" x14ac:dyDescent="0.3">
      <c r="A997" s="86">
        <v>958</v>
      </c>
      <c r="B997" s="139">
        <v>3.779369830021595</v>
      </c>
      <c r="C997" s="140">
        <v>5</v>
      </c>
      <c r="D997" s="141">
        <v>2.5008465460061964</v>
      </c>
      <c r="E997" s="140">
        <v>4</v>
      </c>
      <c r="F997" s="142">
        <v>3</v>
      </c>
      <c r="G997" s="140"/>
      <c r="H997" s="141"/>
      <c r="I997" s="140"/>
      <c r="J997" s="141"/>
      <c r="K997" s="140"/>
    </row>
    <row r="998" spans="1:11" ht="14.4" x14ac:dyDescent="0.3">
      <c r="A998" s="86">
        <v>959</v>
      </c>
      <c r="B998" s="139">
        <v>2.4094149787638028</v>
      </c>
      <c r="C998" s="140">
        <v>1</v>
      </c>
      <c r="D998" s="141">
        <v>1.7914556051668344</v>
      </c>
      <c r="E998" s="140">
        <v>1</v>
      </c>
      <c r="F998" s="142">
        <v>1</v>
      </c>
      <c r="G998" s="140"/>
      <c r="H998" s="141"/>
      <c r="I998" s="140"/>
      <c r="J998" s="141"/>
      <c r="K998" s="140"/>
    </row>
    <row r="999" spans="1:11" ht="14.4" x14ac:dyDescent="0.3">
      <c r="A999" s="86">
        <v>960</v>
      </c>
      <c r="B999" s="139">
        <v>0.54104112262179127</v>
      </c>
      <c r="C999" s="140">
        <v>2</v>
      </c>
      <c r="D999" s="141">
        <v>0.6425715056466621</v>
      </c>
      <c r="E999" s="140">
        <v>2</v>
      </c>
      <c r="F999" s="142">
        <v>5</v>
      </c>
      <c r="G999" s="140"/>
      <c r="H999" s="141"/>
      <c r="I999" s="140"/>
      <c r="J999" s="141"/>
      <c r="K999" s="140"/>
    </row>
    <row r="1000" spans="1:11" ht="14.4" x14ac:dyDescent="0.3">
      <c r="A1000" s="86">
        <v>961</v>
      </c>
      <c r="B1000" s="139">
        <v>2.5829808588861924</v>
      </c>
      <c r="C1000" s="140">
        <v>3</v>
      </c>
      <c r="D1000" s="141">
        <v>1.8846641201501502</v>
      </c>
      <c r="E1000" s="140">
        <v>2</v>
      </c>
      <c r="F1000" s="142">
        <v>2</v>
      </c>
      <c r="G1000" s="140"/>
      <c r="H1000" s="141"/>
      <c r="I1000" s="140"/>
      <c r="J1000" s="141"/>
      <c r="K1000" s="140"/>
    </row>
    <row r="1001" spans="1:11" ht="14.4" x14ac:dyDescent="0.3">
      <c r="A1001" s="86">
        <v>962</v>
      </c>
      <c r="B1001" s="139">
        <v>2.9512954399182751</v>
      </c>
      <c r="C1001" s="140">
        <v>3</v>
      </c>
      <c r="D1001" s="141">
        <v>2.0787804086754118</v>
      </c>
      <c r="E1001" s="140">
        <v>2</v>
      </c>
      <c r="F1001" s="142">
        <v>2</v>
      </c>
      <c r="G1001" s="140"/>
      <c r="H1001" s="141"/>
      <c r="I1001" s="140"/>
      <c r="J1001" s="141"/>
      <c r="K1001" s="140"/>
    </row>
    <row r="1002" spans="1:11" ht="14.4" x14ac:dyDescent="0.3">
      <c r="A1002" s="86">
        <v>963</v>
      </c>
      <c r="B1002" s="139">
        <v>1.8524228620889307</v>
      </c>
      <c r="C1002" s="140">
        <v>3</v>
      </c>
      <c r="D1002" s="141">
        <v>1.4828368091336892</v>
      </c>
      <c r="E1002" s="140">
        <v>3</v>
      </c>
      <c r="F1002" s="142">
        <v>4</v>
      </c>
      <c r="G1002" s="140"/>
      <c r="H1002" s="141"/>
      <c r="I1002" s="140"/>
      <c r="J1002" s="141"/>
      <c r="K1002" s="140"/>
    </row>
    <row r="1003" spans="1:11" ht="14.4" x14ac:dyDescent="0.3">
      <c r="A1003" s="86">
        <v>964</v>
      </c>
      <c r="B1003" s="139">
        <v>4.5532814002671937</v>
      </c>
      <c r="C1003" s="140">
        <v>2</v>
      </c>
      <c r="D1003" s="141">
        <v>2.8819810066869671</v>
      </c>
      <c r="E1003" s="140">
        <v>1</v>
      </c>
      <c r="F1003" s="142">
        <v>0</v>
      </c>
      <c r="G1003" s="140"/>
      <c r="H1003" s="141"/>
      <c r="I1003" s="140"/>
      <c r="J1003" s="141"/>
      <c r="K1003" s="140"/>
    </row>
    <row r="1004" spans="1:11" ht="14.4" x14ac:dyDescent="0.3">
      <c r="A1004" s="86">
        <v>965</v>
      </c>
      <c r="B1004" s="139">
        <v>2.5172188230034518</v>
      </c>
      <c r="C1004" s="140">
        <v>4</v>
      </c>
      <c r="D1004" s="141">
        <v>1.8494906056775611</v>
      </c>
      <c r="E1004" s="140">
        <v>3</v>
      </c>
      <c r="F1004" s="142">
        <v>4</v>
      </c>
      <c r="G1004" s="140"/>
      <c r="H1004" s="141"/>
      <c r="I1004" s="140"/>
      <c r="J1004" s="141"/>
      <c r="K1004" s="140"/>
    </row>
    <row r="1005" spans="1:11" ht="14.4" x14ac:dyDescent="0.3">
      <c r="A1005" s="86">
        <v>966</v>
      </c>
      <c r="B1005" s="139">
        <v>3.209128272814608</v>
      </c>
      <c r="C1005" s="140">
        <v>5</v>
      </c>
      <c r="D1005" s="141">
        <v>2.2121072325668001</v>
      </c>
      <c r="E1005" s="140">
        <v>3</v>
      </c>
      <c r="F1005" s="142">
        <v>3</v>
      </c>
      <c r="G1005" s="140"/>
      <c r="H1005" s="141"/>
      <c r="I1005" s="140"/>
      <c r="J1005" s="141"/>
      <c r="K1005" s="140"/>
    </row>
    <row r="1006" spans="1:11" ht="14.4" x14ac:dyDescent="0.3">
      <c r="A1006" s="86">
        <v>967</v>
      </c>
      <c r="B1006" s="139">
        <v>2.1426435710410208</v>
      </c>
      <c r="C1006" s="140">
        <v>1</v>
      </c>
      <c r="D1006" s="141">
        <v>1.6456386259640718</v>
      </c>
      <c r="E1006" s="140">
        <v>0</v>
      </c>
      <c r="F1006" s="142">
        <v>1</v>
      </c>
      <c r="G1006" s="140"/>
      <c r="H1006" s="141"/>
      <c r="I1006" s="140"/>
      <c r="J1006" s="141"/>
      <c r="K1006" s="140"/>
    </row>
    <row r="1007" spans="1:11" ht="14.4" x14ac:dyDescent="0.3">
      <c r="A1007" s="86">
        <v>968</v>
      </c>
      <c r="B1007" s="139">
        <v>3.0280206271682171</v>
      </c>
      <c r="C1007" s="140">
        <v>4</v>
      </c>
      <c r="D1007" s="141">
        <v>2.1186587399345269</v>
      </c>
      <c r="E1007" s="140">
        <v>3</v>
      </c>
      <c r="F1007" s="142">
        <v>3</v>
      </c>
      <c r="G1007" s="140"/>
      <c r="H1007" s="141"/>
      <c r="I1007" s="140"/>
      <c r="J1007" s="141"/>
      <c r="K1007" s="140"/>
    </row>
    <row r="1008" spans="1:11" ht="14.4" x14ac:dyDescent="0.3">
      <c r="A1008" s="86">
        <v>969</v>
      </c>
      <c r="B1008" s="139">
        <v>1.7289893668101588</v>
      </c>
      <c r="C1008" s="140">
        <v>0</v>
      </c>
      <c r="D1008" s="141">
        <v>1.4120329696243421</v>
      </c>
      <c r="E1008" s="140">
        <v>0</v>
      </c>
      <c r="F1008" s="142">
        <v>0</v>
      </c>
      <c r="G1008" s="140"/>
      <c r="H1008" s="141"/>
      <c r="I1008" s="140"/>
      <c r="J1008" s="141"/>
      <c r="K1008" s="140"/>
    </row>
    <row r="1009" spans="1:11" ht="14.4" x14ac:dyDescent="0.3">
      <c r="A1009" s="86">
        <v>970</v>
      </c>
      <c r="B1009" s="139">
        <v>1.2252322881340414</v>
      </c>
      <c r="C1009" s="140">
        <v>0</v>
      </c>
      <c r="D1009" s="141">
        <v>1.1102888529685162</v>
      </c>
      <c r="E1009" s="140">
        <v>0</v>
      </c>
      <c r="F1009" s="142">
        <v>1</v>
      </c>
      <c r="G1009" s="140"/>
      <c r="H1009" s="141"/>
      <c r="I1009" s="140"/>
      <c r="J1009" s="141"/>
      <c r="K1009" s="140"/>
    </row>
    <row r="1010" spans="1:11" ht="14.4" x14ac:dyDescent="0.3">
      <c r="A1010" s="86">
        <v>971</v>
      </c>
      <c r="B1010" s="139">
        <v>2.044138201083384</v>
      </c>
      <c r="C1010" s="140">
        <v>2</v>
      </c>
      <c r="D1010" s="141">
        <v>1.5909122345979043</v>
      </c>
      <c r="E1010" s="140">
        <v>1</v>
      </c>
      <c r="F1010" s="142">
        <v>2</v>
      </c>
      <c r="G1010" s="140"/>
      <c r="H1010" s="141"/>
      <c r="I1010" s="140"/>
      <c r="J1010" s="141"/>
      <c r="K1010" s="140"/>
    </row>
    <row r="1011" spans="1:11" ht="14.4" x14ac:dyDescent="0.3">
      <c r="A1011" s="86">
        <v>972</v>
      </c>
      <c r="B1011" s="139">
        <v>2.8770595554999869</v>
      </c>
      <c r="C1011" s="140">
        <v>4</v>
      </c>
      <c r="D1011" s="141">
        <v>2.0400222862391333</v>
      </c>
      <c r="E1011" s="140">
        <v>3</v>
      </c>
      <c r="F1011" s="142">
        <v>3</v>
      </c>
      <c r="G1011" s="140"/>
      <c r="H1011" s="141"/>
      <c r="I1011" s="140"/>
      <c r="J1011" s="141"/>
      <c r="K1011" s="140"/>
    </row>
    <row r="1012" spans="1:11" ht="14.4" x14ac:dyDescent="0.3">
      <c r="A1012" s="86">
        <v>973</v>
      </c>
      <c r="B1012" s="139">
        <v>2.0464654493725272</v>
      </c>
      <c r="C1012" s="140">
        <v>2</v>
      </c>
      <c r="D1012" s="141">
        <v>1.5922111636083518</v>
      </c>
      <c r="E1012" s="140">
        <v>1</v>
      </c>
      <c r="F1012" s="142">
        <v>2</v>
      </c>
      <c r="G1012" s="140"/>
      <c r="H1012" s="141"/>
      <c r="I1012" s="140"/>
      <c r="J1012" s="141"/>
      <c r="K1012" s="140"/>
    </row>
    <row r="1013" spans="1:11" ht="14.4" x14ac:dyDescent="0.3">
      <c r="A1013" s="86">
        <v>974</v>
      </c>
      <c r="B1013" s="139">
        <v>0.59172381790919382</v>
      </c>
      <c r="C1013" s="140">
        <v>1</v>
      </c>
      <c r="D1013" s="141">
        <v>0.68125128491483755</v>
      </c>
      <c r="E1013" s="140">
        <v>2</v>
      </c>
      <c r="F1013" s="142">
        <v>4</v>
      </c>
      <c r="G1013" s="140"/>
      <c r="H1013" s="141"/>
      <c r="I1013" s="140"/>
      <c r="J1013" s="141"/>
      <c r="K1013" s="140"/>
    </row>
    <row r="1014" spans="1:11" ht="14.4" x14ac:dyDescent="0.3">
      <c r="A1014" s="86">
        <v>975</v>
      </c>
      <c r="B1014" s="139">
        <v>2.1051945662607983</v>
      </c>
      <c r="C1014" s="140">
        <v>4</v>
      </c>
      <c r="D1014" s="141">
        <v>1.6248934319241901</v>
      </c>
      <c r="E1014" s="140">
        <v>3</v>
      </c>
      <c r="F1014" s="142">
        <v>4</v>
      </c>
      <c r="G1014" s="140"/>
      <c r="H1014" s="141"/>
      <c r="I1014" s="140"/>
      <c r="J1014" s="141"/>
      <c r="K1014" s="140"/>
    </row>
    <row r="1015" spans="1:11" ht="14.4" x14ac:dyDescent="0.3">
      <c r="A1015" s="86">
        <v>976</v>
      </c>
      <c r="B1015" s="139">
        <v>4.0282854147016929</v>
      </c>
      <c r="C1015" s="140">
        <v>3</v>
      </c>
      <c r="D1015" s="141">
        <v>2.6246327220278429</v>
      </c>
      <c r="E1015" s="140">
        <v>1</v>
      </c>
      <c r="F1015" s="142">
        <v>1</v>
      </c>
      <c r="G1015" s="140"/>
      <c r="H1015" s="141"/>
      <c r="I1015" s="140"/>
      <c r="J1015" s="141"/>
      <c r="K1015" s="140"/>
    </row>
    <row r="1016" spans="1:11" ht="14.4" x14ac:dyDescent="0.3">
      <c r="A1016" s="86">
        <v>977</v>
      </c>
      <c r="B1016" s="139">
        <v>0.63762662866106501</v>
      </c>
      <c r="C1016" s="140">
        <v>0</v>
      </c>
      <c r="D1016" s="141">
        <v>0.71548316018002556</v>
      </c>
      <c r="E1016" s="140">
        <v>0</v>
      </c>
      <c r="F1016" s="142">
        <v>2</v>
      </c>
      <c r="G1016" s="140"/>
      <c r="H1016" s="141"/>
      <c r="I1016" s="140"/>
      <c r="J1016" s="141"/>
      <c r="K1016" s="140"/>
    </row>
    <row r="1017" spans="1:11" ht="14.4" x14ac:dyDescent="0.3">
      <c r="A1017" s="86">
        <v>978</v>
      </c>
      <c r="B1017" s="139">
        <v>1.2381579655379493</v>
      </c>
      <c r="C1017" s="140">
        <v>1</v>
      </c>
      <c r="D1017" s="141">
        <v>1.1183468102087737</v>
      </c>
      <c r="E1017" s="140">
        <v>1</v>
      </c>
      <c r="F1017" s="142">
        <v>2</v>
      </c>
      <c r="G1017" s="140"/>
      <c r="H1017" s="141"/>
      <c r="I1017" s="140"/>
      <c r="J1017" s="141"/>
      <c r="K1017" s="140"/>
    </row>
    <row r="1018" spans="1:11" ht="14.4" x14ac:dyDescent="0.3">
      <c r="A1018" s="86">
        <v>979</v>
      </c>
      <c r="B1018" s="139">
        <v>3.4966578167380029</v>
      </c>
      <c r="C1018" s="140">
        <v>1</v>
      </c>
      <c r="D1018" s="141">
        <v>2.35866463630932</v>
      </c>
      <c r="E1018" s="140">
        <v>0</v>
      </c>
      <c r="F1018" s="142">
        <v>0</v>
      </c>
      <c r="G1018" s="140"/>
      <c r="H1018" s="141"/>
      <c r="I1018" s="140"/>
      <c r="J1018" s="141"/>
      <c r="K1018" s="140"/>
    </row>
    <row r="1019" spans="1:11" ht="14.4" x14ac:dyDescent="0.3">
      <c r="A1019" s="86">
        <v>980</v>
      </c>
      <c r="B1019" s="139">
        <v>1.3149389441611135</v>
      </c>
      <c r="C1019" s="140">
        <v>1</v>
      </c>
      <c r="D1019" s="141">
        <v>1.1658161117725583</v>
      </c>
      <c r="E1019" s="140">
        <v>0</v>
      </c>
      <c r="F1019" s="142">
        <v>1</v>
      </c>
      <c r="G1019" s="140"/>
      <c r="H1019" s="141"/>
      <c r="I1019" s="140"/>
      <c r="J1019" s="141"/>
      <c r="K1019" s="140"/>
    </row>
    <row r="1020" spans="1:11" ht="14.4" x14ac:dyDescent="0.3">
      <c r="A1020" s="86">
        <v>981</v>
      </c>
      <c r="B1020" s="139">
        <v>2.9256357071305414</v>
      </c>
      <c r="C1020" s="140">
        <v>5</v>
      </c>
      <c r="D1020" s="141">
        <v>2.0654032736619623</v>
      </c>
      <c r="E1020" s="140">
        <v>4</v>
      </c>
      <c r="F1020" s="142">
        <v>4</v>
      </c>
      <c r="G1020" s="140"/>
      <c r="H1020" s="141"/>
      <c r="I1020" s="140"/>
      <c r="J1020" s="141"/>
      <c r="K1020" s="140"/>
    </row>
    <row r="1021" spans="1:11" ht="14.4" x14ac:dyDescent="0.3">
      <c r="A1021" s="86">
        <v>982</v>
      </c>
      <c r="B1021" s="139">
        <v>2.9329805380580911</v>
      </c>
      <c r="C1021" s="140">
        <v>0</v>
      </c>
      <c r="D1021" s="141">
        <v>2.069234439886217</v>
      </c>
      <c r="E1021" s="140">
        <v>0</v>
      </c>
      <c r="F1021" s="142">
        <v>0</v>
      </c>
      <c r="G1021" s="140"/>
      <c r="H1021" s="141"/>
      <c r="I1021" s="140"/>
      <c r="J1021" s="141"/>
      <c r="K1021" s="140"/>
    </row>
    <row r="1022" spans="1:11" ht="14.4" x14ac:dyDescent="0.3">
      <c r="A1022" s="86">
        <v>983</v>
      </c>
      <c r="B1022" s="139">
        <v>1.8480619662524256</v>
      </c>
      <c r="C1022" s="140">
        <v>1</v>
      </c>
      <c r="D1022" s="141">
        <v>1.4803524941762876</v>
      </c>
      <c r="E1022" s="140">
        <v>1</v>
      </c>
      <c r="F1022" s="142">
        <v>2</v>
      </c>
      <c r="G1022" s="140"/>
      <c r="H1022" s="141"/>
      <c r="I1022" s="140"/>
      <c r="J1022" s="141"/>
      <c r="K1022" s="140"/>
    </row>
    <row r="1023" spans="1:11" ht="14.4" x14ac:dyDescent="0.3">
      <c r="A1023" s="86">
        <v>984</v>
      </c>
      <c r="B1023" s="139">
        <v>4.775222545988087</v>
      </c>
      <c r="C1023" s="140">
        <v>6</v>
      </c>
      <c r="D1023" s="141">
        <v>2.9894285615370348</v>
      </c>
      <c r="E1023" s="140">
        <v>4</v>
      </c>
      <c r="F1023" s="142">
        <v>3</v>
      </c>
      <c r="G1023" s="140"/>
      <c r="H1023" s="141"/>
      <c r="I1023" s="140"/>
      <c r="J1023" s="141"/>
      <c r="K1023" s="140"/>
    </row>
    <row r="1024" spans="1:11" ht="14.4" x14ac:dyDescent="0.3">
      <c r="A1024" s="86">
        <v>985</v>
      </c>
      <c r="B1024" s="139">
        <v>4.6875368999633453</v>
      </c>
      <c r="C1024" s="140">
        <v>2</v>
      </c>
      <c r="D1024" s="141">
        <v>2.9470659381759323</v>
      </c>
      <c r="E1024" s="140">
        <v>1</v>
      </c>
      <c r="F1024" s="142">
        <v>0</v>
      </c>
      <c r="G1024" s="140"/>
      <c r="H1024" s="141"/>
      <c r="I1024" s="140"/>
      <c r="J1024" s="141"/>
      <c r="K1024" s="140"/>
    </row>
    <row r="1025" spans="1:11" ht="14.4" x14ac:dyDescent="0.3">
      <c r="A1025" s="86">
        <v>986</v>
      </c>
      <c r="B1025" s="139">
        <v>2.4518575554743434</v>
      </c>
      <c r="C1025" s="140">
        <v>2</v>
      </c>
      <c r="D1025" s="141">
        <v>1.8143612182444175</v>
      </c>
      <c r="E1025" s="140">
        <v>1</v>
      </c>
      <c r="F1025" s="142">
        <v>1</v>
      </c>
      <c r="G1025" s="140"/>
      <c r="H1025" s="141"/>
      <c r="I1025" s="140"/>
      <c r="J1025" s="141"/>
      <c r="K1025" s="140"/>
    </row>
    <row r="1026" spans="1:11" ht="14.4" x14ac:dyDescent="0.3">
      <c r="A1026" s="86">
        <v>987</v>
      </c>
      <c r="B1026" s="139">
        <v>2.8325064458735545</v>
      </c>
      <c r="C1026" s="140">
        <v>0</v>
      </c>
      <c r="D1026" s="141">
        <v>2.0166764682635026</v>
      </c>
      <c r="E1026" s="140">
        <v>0</v>
      </c>
      <c r="F1026" s="142">
        <v>0</v>
      </c>
      <c r="G1026" s="140"/>
      <c r="H1026" s="141"/>
      <c r="I1026" s="140"/>
      <c r="J1026" s="141"/>
      <c r="K1026" s="140"/>
    </row>
    <row r="1027" spans="1:11" ht="14.4" x14ac:dyDescent="0.3">
      <c r="A1027" s="86">
        <v>988</v>
      </c>
      <c r="B1027" s="139">
        <v>2.8283236716345632</v>
      </c>
      <c r="C1027" s="140">
        <v>5</v>
      </c>
      <c r="D1027" s="141">
        <v>2.0144813520043359</v>
      </c>
      <c r="E1027" s="140">
        <v>4</v>
      </c>
      <c r="F1027" s="142">
        <v>4</v>
      </c>
      <c r="G1027" s="140"/>
      <c r="H1027" s="141"/>
      <c r="I1027" s="140"/>
      <c r="J1027" s="141"/>
      <c r="K1027" s="140"/>
    </row>
    <row r="1028" spans="1:11" ht="14.4" x14ac:dyDescent="0.3">
      <c r="A1028" s="86">
        <v>989</v>
      </c>
      <c r="B1028" s="139">
        <v>2.2735233520113276</v>
      </c>
      <c r="C1028" s="140">
        <v>3</v>
      </c>
      <c r="D1028" s="141">
        <v>1.7175910450608007</v>
      </c>
      <c r="E1028" s="140">
        <v>3</v>
      </c>
      <c r="F1028" s="142">
        <v>3</v>
      </c>
      <c r="G1028" s="140"/>
      <c r="H1028" s="141"/>
      <c r="I1028" s="140"/>
      <c r="J1028" s="141"/>
      <c r="K1028" s="140"/>
    </row>
    <row r="1029" spans="1:11" ht="14.4" x14ac:dyDescent="0.3">
      <c r="A1029" s="86">
        <v>990</v>
      </c>
      <c r="B1029" s="139">
        <v>3.3272134062159031</v>
      </c>
      <c r="C1029" s="140">
        <v>2</v>
      </c>
      <c r="D1029" s="141">
        <v>2.2725517041169079</v>
      </c>
      <c r="E1029" s="140">
        <v>1</v>
      </c>
      <c r="F1029" s="142">
        <v>1</v>
      </c>
      <c r="G1029" s="140"/>
      <c r="H1029" s="141"/>
      <c r="I1029" s="140"/>
      <c r="J1029" s="141"/>
      <c r="K1029" s="140"/>
    </row>
    <row r="1030" spans="1:11" ht="14.4" x14ac:dyDescent="0.3">
      <c r="A1030" s="86">
        <v>991</v>
      </c>
      <c r="B1030" s="139">
        <v>1.0340694775017678</v>
      </c>
      <c r="C1030" s="140">
        <v>0</v>
      </c>
      <c r="D1030" s="141">
        <v>0.9885847183319727</v>
      </c>
      <c r="E1030" s="140">
        <v>0</v>
      </c>
      <c r="F1030" s="142">
        <v>1</v>
      </c>
      <c r="G1030" s="140"/>
      <c r="H1030" s="141"/>
      <c r="I1030" s="140"/>
      <c r="J1030" s="141"/>
      <c r="K1030" s="140"/>
    </row>
    <row r="1031" spans="1:11" ht="14.4" x14ac:dyDescent="0.3">
      <c r="A1031" s="86">
        <v>992</v>
      </c>
      <c r="B1031" s="139">
        <v>1.6022816666061324</v>
      </c>
      <c r="C1031" s="140">
        <v>1</v>
      </c>
      <c r="D1031" s="141">
        <v>1.338223755946911</v>
      </c>
      <c r="E1031" s="140">
        <v>1</v>
      </c>
      <c r="F1031" s="142">
        <v>1</v>
      </c>
      <c r="G1031" s="140"/>
      <c r="H1031" s="141"/>
      <c r="I1031" s="140"/>
      <c r="J1031" s="141"/>
      <c r="K1031" s="140"/>
    </row>
    <row r="1032" spans="1:11" ht="14.4" x14ac:dyDescent="0.3">
      <c r="A1032" s="86">
        <v>993</v>
      </c>
      <c r="B1032" s="139">
        <v>1.0723757580751094</v>
      </c>
      <c r="C1032" s="140">
        <v>0</v>
      </c>
      <c r="D1032" s="141">
        <v>1.0133812621548608</v>
      </c>
      <c r="E1032" s="140">
        <v>0</v>
      </c>
      <c r="F1032" s="142">
        <v>1</v>
      </c>
      <c r="G1032" s="140"/>
      <c r="H1032" s="141"/>
      <c r="I1032" s="140"/>
      <c r="J1032" s="141"/>
      <c r="K1032" s="140"/>
    </row>
    <row r="1033" spans="1:11" ht="14.4" x14ac:dyDescent="0.3">
      <c r="A1033" s="86">
        <v>994</v>
      </c>
      <c r="B1033" s="139">
        <v>2.9080548339927792</v>
      </c>
      <c r="C1033" s="140">
        <v>5</v>
      </c>
      <c r="D1033" s="141">
        <v>2.056225948522882</v>
      </c>
      <c r="E1033" s="140">
        <v>3</v>
      </c>
      <c r="F1033" s="142">
        <v>4</v>
      </c>
      <c r="G1033" s="140"/>
      <c r="H1033" s="141"/>
      <c r="I1033" s="140"/>
      <c r="J1033" s="141"/>
      <c r="K1033" s="140"/>
    </row>
    <row r="1034" spans="1:11" ht="14.4" x14ac:dyDescent="0.3">
      <c r="A1034" s="86">
        <v>995</v>
      </c>
      <c r="B1034" s="139">
        <v>3.5996257470495485</v>
      </c>
      <c r="C1034" s="140">
        <v>6</v>
      </c>
      <c r="D1034" s="141">
        <v>2.4106571199305451</v>
      </c>
      <c r="E1034" s="140">
        <v>4</v>
      </c>
      <c r="F1034" s="142">
        <v>4</v>
      </c>
      <c r="G1034" s="140"/>
      <c r="H1034" s="141"/>
      <c r="I1034" s="140"/>
      <c r="J1034" s="141"/>
      <c r="K1034" s="140"/>
    </row>
    <row r="1035" spans="1:11" ht="14.4" x14ac:dyDescent="0.3">
      <c r="A1035" s="86">
        <v>996</v>
      </c>
      <c r="B1035" s="139">
        <v>3.0008682019669188</v>
      </c>
      <c r="C1035" s="140">
        <v>3</v>
      </c>
      <c r="D1035" s="141">
        <v>2.1045665217606495</v>
      </c>
      <c r="E1035" s="140">
        <v>2</v>
      </c>
      <c r="F1035" s="142">
        <v>2</v>
      </c>
      <c r="G1035" s="140"/>
      <c r="H1035" s="141"/>
      <c r="I1035" s="140"/>
      <c r="J1035" s="141"/>
      <c r="K1035" s="140"/>
    </row>
    <row r="1036" spans="1:11" ht="14.4" x14ac:dyDescent="0.3">
      <c r="A1036" s="86">
        <v>997</v>
      </c>
      <c r="B1036" s="139">
        <v>2.1268198022351053</v>
      </c>
      <c r="C1036" s="140">
        <v>2</v>
      </c>
      <c r="D1036" s="141">
        <v>1.6368817518017804</v>
      </c>
      <c r="E1036" s="140">
        <v>2</v>
      </c>
      <c r="F1036" s="142">
        <v>2</v>
      </c>
      <c r="G1036" s="140"/>
      <c r="H1036" s="141"/>
      <c r="I1036" s="140"/>
      <c r="J1036" s="141"/>
      <c r="K1036" s="140"/>
    </row>
    <row r="1037" spans="1:11" ht="14.4" x14ac:dyDescent="0.3">
      <c r="A1037" s="86">
        <v>998</v>
      </c>
      <c r="B1037" s="139">
        <v>5.4833084344671192</v>
      </c>
      <c r="C1037" s="140">
        <v>7</v>
      </c>
      <c r="D1037" s="141">
        <v>3.3276951691685026</v>
      </c>
      <c r="E1037" s="140">
        <v>4</v>
      </c>
      <c r="F1037" s="142">
        <v>3</v>
      </c>
      <c r="G1037" s="140"/>
      <c r="H1037" s="141"/>
      <c r="I1037" s="140"/>
      <c r="J1037" s="141"/>
      <c r="K1037" s="140"/>
    </row>
    <row r="1038" spans="1:11" ht="14.4" x14ac:dyDescent="0.3">
      <c r="A1038" s="86">
        <v>999</v>
      </c>
      <c r="B1038" s="139">
        <v>2.291534351218226</v>
      </c>
      <c r="C1038" s="140">
        <v>1</v>
      </c>
      <c r="D1038" s="141">
        <v>1.7274287317667023</v>
      </c>
      <c r="E1038" s="140">
        <v>1</v>
      </c>
      <c r="F1038" s="142">
        <v>1</v>
      </c>
      <c r="G1038" s="140"/>
      <c r="H1038" s="141"/>
      <c r="I1038" s="140"/>
      <c r="J1038" s="141"/>
      <c r="K1038" s="140"/>
    </row>
    <row r="1039" spans="1:11" ht="15" thickBot="1" x14ac:dyDescent="0.35">
      <c r="A1039" s="87">
        <v>1000</v>
      </c>
      <c r="B1039" s="146">
        <v>2.673614119111785</v>
      </c>
      <c r="C1039" s="143">
        <v>2</v>
      </c>
      <c r="D1039" s="144">
        <v>1.9328711014527329</v>
      </c>
      <c r="E1039" s="143">
        <v>1</v>
      </c>
      <c r="F1039" s="145">
        <v>1</v>
      </c>
      <c r="G1039" s="147"/>
      <c r="H1039" s="141"/>
      <c r="I1039" s="140"/>
      <c r="J1039" s="141"/>
      <c r="K1039" s="140"/>
    </row>
    <row r="1040" spans="1:11" ht="14.4" x14ac:dyDescent="0.3">
      <c r="J1040" s="66"/>
      <c r="K1040" s="66"/>
    </row>
    <row r="1041" s="66" customFormat="1" ht="14.4" x14ac:dyDescent="0.3"/>
    <row r="1042" s="66" customFormat="1" ht="14.4" x14ac:dyDescent="0.3"/>
    <row r="1043" s="66" customFormat="1" ht="14.4" x14ac:dyDescent="0.3"/>
    <row r="1044" s="66" customFormat="1" ht="14.4" x14ac:dyDescent="0.3"/>
    <row r="1045" s="66" customFormat="1" ht="14.4" x14ac:dyDescent="0.3"/>
    <row r="1046" s="66" customFormat="1" ht="14.4" x14ac:dyDescent="0.3"/>
    <row r="1047" s="66" customFormat="1" ht="14.4" x14ac:dyDescent="0.3"/>
    <row r="1048" s="66" customFormat="1" ht="14.4" x14ac:dyDescent="0.3"/>
    <row r="1049" s="66" customFormat="1" ht="14.4" x14ac:dyDescent="0.3"/>
    <row r="1050" s="66" customFormat="1" ht="14.4" x14ac:dyDescent="0.3"/>
    <row r="1051" s="66" customFormat="1" ht="14.4" x14ac:dyDescent="0.3"/>
    <row r="1052" s="66" customFormat="1" ht="14.4" x14ac:dyDescent="0.3"/>
    <row r="1053" s="66" customFormat="1" ht="14.4" x14ac:dyDescent="0.3"/>
    <row r="1054" s="66" customFormat="1" ht="14.4" x14ac:dyDescent="0.3"/>
    <row r="1055" s="66" customFormat="1" ht="14.4" x14ac:dyDescent="0.3"/>
    <row r="1056" s="66" customFormat="1" ht="14.4" x14ac:dyDescent="0.3"/>
    <row r="1057" s="66" customFormat="1" ht="14.4" x14ac:dyDescent="0.3"/>
    <row r="1058" s="66" customFormat="1" ht="14.4" x14ac:dyDescent="0.3"/>
    <row r="1059" s="66" customFormat="1" ht="14.4" x14ac:dyDescent="0.3"/>
    <row r="1060" s="66" customFormat="1" ht="14.4" x14ac:dyDescent="0.3"/>
    <row r="1061" s="66" customFormat="1" ht="14.4" x14ac:dyDescent="0.3"/>
    <row r="1062" s="66" customFormat="1" ht="14.4" x14ac:dyDescent="0.3"/>
    <row r="1063" s="66" customFormat="1" ht="14.4" x14ac:dyDescent="0.3"/>
    <row r="1064" s="66" customFormat="1" ht="14.4" x14ac:dyDescent="0.3"/>
    <row r="1065" s="66" customFormat="1" ht="14.4" x14ac:dyDescent="0.3"/>
    <row r="1066" s="66" customFormat="1" ht="14.4" x14ac:dyDescent="0.3"/>
    <row r="1067" s="66" customFormat="1" ht="14.4" x14ac:dyDescent="0.3"/>
    <row r="1068" s="66" customFormat="1" ht="14.4" x14ac:dyDescent="0.3"/>
    <row r="1069" s="66" customFormat="1" ht="14.4" x14ac:dyDescent="0.3"/>
    <row r="1070" s="66" customFormat="1" ht="14.4" x14ac:dyDescent="0.3"/>
    <row r="1071" s="66" customFormat="1" ht="14.4" x14ac:dyDescent="0.3"/>
    <row r="1072" s="66" customFormat="1" ht="14.4" x14ac:dyDescent="0.3"/>
    <row r="1073" s="66" customFormat="1" ht="14.4" x14ac:dyDescent="0.3"/>
    <row r="1074" s="66" customFormat="1" ht="14.4" x14ac:dyDescent="0.3"/>
    <row r="1075" s="66" customFormat="1" ht="14.4" x14ac:dyDescent="0.3"/>
    <row r="1076" s="66" customFormat="1" ht="14.4" x14ac:dyDescent="0.3"/>
    <row r="1077" s="66" customFormat="1" ht="14.4" x14ac:dyDescent="0.3"/>
    <row r="1078" s="66" customFormat="1" ht="14.4" x14ac:dyDescent="0.3"/>
    <row r="1079" s="66" customFormat="1" ht="14.4" x14ac:dyDescent="0.3"/>
    <row r="1080" s="66" customFormat="1" ht="14.4" x14ac:dyDescent="0.3"/>
    <row r="1081" s="66" customFormat="1" ht="14.4" x14ac:dyDescent="0.3"/>
    <row r="1082" s="66" customFormat="1" ht="14.4" x14ac:dyDescent="0.3"/>
    <row r="1083" s="66" customFormat="1" ht="14.4" x14ac:dyDescent="0.3"/>
    <row r="1084" s="66" customFormat="1" ht="14.4" x14ac:dyDescent="0.3"/>
    <row r="1085" s="66" customFormat="1" ht="14.4" x14ac:dyDescent="0.3"/>
    <row r="1086" s="66" customFormat="1" ht="14.4" x14ac:dyDescent="0.3"/>
    <row r="1087" s="66" customFormat="1" ht="14.4" x14ac:dyDescent="0.3"/>
    <row r="1088" s="66" customFormat="1" ht="14.4" x14ac:dyDescent="0.3"/>
    <row r="1089" s="66" customFormat="1" ht="14.4" x14ac:dyDescent="0.3"/>
    <row r="1090" s="66" customFormat="1" ht="14.4" x14ac:dyDescent="0.3"/>
    <row r="1091" s="66" customFormat="1" ht="14.4" x14ac:dyDescent="0.3"/>
    <row r="1092" s="66" customFormat="1" ht="14.4" x14ac:dyDescent="0.3"/>
    <row r="1093" s="66" customFormat="1" ht="14.4" x14ac:dyDescent="0.3"/>
    <row r="1094" s="66" customFormat="1" ht="14.4" x14ac:dyDescent="0.3"/>
    <row r="1095" s="66" customFormat="1" ht="14.4" x14ac:dyDescent="0.3"/>
    <row r="1096" s="66" customFormat="1" ht="14.4" x14ac:dyDescent="0.3"/>
    <row r="1097" s="66" customFormat="1" ht="14.4" x14ac:dyDescent="0.3"/>
    <row r="1098" s="66" customFormat="1" ht="14.4" x14ac:dyDescent="0.3"/>
    <row r="1099" s="66" customFormat="1" ht="14.4" x14ac:dyDescent="0.3"/>
    <row r="1100" s="66" customFormat="1" ht="14.4" x14ac:dyDescent="0.3"/>
    <row r="1101" s="66" customFormat="1" ht="14.4" x14ac:dyDescent="0.3"/>
    <row r="1102" s="66" customFormat="1" ht="14.4" x14ac:dyDescent="0.3"/>
    <row r="1103" s="66" customFormat="1" ht="14.4" x14ac:dyDescent="0.3"/>
    <row r="1104" s="66" customFormat="1" ht="14.4" x14ac:dyDescent="0.3"/>
    <row r="1105" s="66" customFormat="1" ht="14.4" x14ac:dyDescent="0.3"/>
    <row r="1106" s="66" customFormat="1" ht="14.4" x14ac:dyDescent="0.3"/>
    <row r="1107" s="66" customFormat="1" ht="14.4" x14ac:dyDescent="0.3"/>
    <row r="1108" s="66" customFormat="1" ht="14.4" x14ac:dyDescent="0.3"/>
    <row r="1109" s="66" customFormat="1" ht="14.4" x14ac:dyDescent="0.3"/>
    <row r="1110" s="66" customFormat="1" ht="14.4" x14ac:dyDescent="0.3"/>
    <row r="1111" s="66" customFormat="1" ht="14.4" x14ac:dyDescent="0.3"/>
    <row r="1112" s="66" customFormat="1" ht="14.4" x14ac:dyDescent="0.3"/>
    <row r="1113" s="66" customFormat="1" ht="14.4" x14ac:dyDescent="0.3"/>
    <row r="1114" s="66" customFormat="1" ht="14.4" x14ac:dyDescent="0.3"/>
    <row r="1115" s="66" customFormat="1" ht="14.4" x14ac:dyDescent="0.3"/>
    <row r="1116" s="66" customFormat="1" ht="14.4" x14ac:dyDescent="0.3"/>
    <row r="1117" s="66" customFormat="1" ht="14.4" x14ac:dyDescent="0.3"/>
    <row r="1118" s="66" customFormat="1" ht="14.4" x14ac:dyDescent="0.3"/>
    <row r="1119" s="66" customFormat="1" ht="14.4" x14ac:dyDescent="0.3"/>
    <row r="1120" s="66" customFormat="1" ht="14.4" x14ac:dyDescent="0.3"/>
    <row r="1121" s="66" customFormat="1" ht="14.4" x14ac:dyDescent="0.3"/>
    <row r="1122" s="66" customFormat="1" ht="14.4" x14ac:dyDescent="0.3"/>
    <row r="1123" s="66" customFormat="1" ht="14.4" x14ac:dyDescent="0.3"/>
    <row r="1124" s="66" customFormat="1" ht="14.4" x14ac:dyDescent="0.3"/>
    <row r="1125" s="66" customFormat="1" ht="14.4" x14ac:dyDescent="0.3"/>
    <row r="1126" s="66" customFormat="1" ht="14.4" x14ac:dyDescent="0.3"/>
    <row r="1127" s="66" customFormat="1" ht="14.4" x14ac:dyDescent="0.3"/>
    <row r="1128" s="66" customFormat="1" ht="14.4" x14ac:dyDescent="0.3"/>
    <row r="1129" s="66" customFormat="1" ht="14.4" x14ac:dyDescent="0.3"/>
    <row r="1130" s="66" customFormat="1" ht="14.4" x14ac:dyDescent="0.3"/>
    <row r="1131" s="66" customFormat="1" ht="14.4" x14ac:dyDescent="0.3"/>
    <row r="1132" s="66" customFormat="1" ht="14.4" x14ac:dyDescent="0.3"/>
    <row r="1133" s="66" customFormat="1" ht="14.4" x14ac:dyDescent="0.3"/>
    <row r="1134" s="66" customFormat="1" ht="14.4" x14ac:dyDescent="0.3"/>
    <row r="1135" s="66" customFormat="1" ht="14.4" x14ac:dyDescent="0.3"/>
    <row r="1136" s="66" customFormat="1" ht="14.4" x14ac:dyDescent="0.3"/>
    <row r="1137" s="66" customFormat="1" ht="14.4" x14ac:dyDescent="0.3"/>
    <row r="1138" s="66" customFormat="1" ht="14.4" x14ac:dyDescent="0.3"/>
    <row r="1139" s="66" customFormat="1" ht="14.4" x14ac:dyDescent="0.3"/>
    <row r="1140" s="66" customFormat="1" ht="14.4" x14ac:dyDescent="0.3"/>
    <row r="1141" s="66" customFormat="1" ht="14.4" x14ac:dyDescent="0.3"/>
    <row r="1142" s="66" customFormat="1" ht="14.4" x14ac:dyDescent="0.3"/>
    <row r="1143" s="66" customFormat="1" ht="14.4" x14ac:dyDescent="0.3"/>
    <row r="1144" s="66" customFormat="1" ht="14.4" x14ac:dyDescent="0.3"/>
    <row r="1145" s="66" customFormat="1" ht="14.4" x14ac:dyDescent="0.3"/>
    <row r="1146" s="66" customFormat="1" ht="14.4" x14ac:dyDescent="0.3"/>
    <row r="1147" s="66" customFormat="1" ht="14.4" x14ac:dyDescent="0.3"/>
    <row r="1148" s="66" customFormat="1" ht="14.4" x14ac:dyDescent="0.3"/>
    <row r="1149" s="66" customFormat="1" ht="14.4" x14ac:dyDescent="0.3"/>
    <row r="1150" s="66" customFormat="1" ht="14.4" x14ac:dyDescent="0.3"/>
    <row r="1151" s="66" customFormat="1" ht="14.4" x14ac:dyDescent="0.3"/>
    <row r="1152" s="66" customFormat="1" ht="14.4" x14ac:dyDescent="0.3"/>
    <row r="1153" s="66" customFormat="1" ht="14.4" x14ac:dyDescent="0.3"/>
    <row r="1154" s="66" customFormat="1" ht="14.4" x14ac:dyDescent="0.3"/>
    <row r="1155" s="66" customFormat="1" ht="14.4" x14ac:dyDescent="0.3"/>
    <row r="1156" s="66" customFormat="1" ht="14.4" x14ac:dyDescent="0.3"/>
    <row r="1157" s="66" customFormat="1" ht="14.4" x14ac:dyDescent="0.3"/>
    <row r="1158" s="66" customFormat="1" ht="14.4" x14ac:dyDescent="0.3"/>
    <row r="1159" s="66" customFormat="1" ht="14.4" x14ac:dyDescent="0.3"/>
    <row r="1160" s="66" customFormat="1" ht="14.4" x14ac:dyDescent="0.3"/>
    <row r="1161" s="66" customFormat="1" ht="14.4" x14ac:dyDescent="0.3"/>
    <row r="1162" s="66" customFormat="1" ht="14.4" x14ac:dyDescent="0.3"/>
    <row r="1163" s="66" customFormat="1" ht="14.4" x14ac:dyDescent="0.3"/>
    <row r="1164" s="66" customFormat="1" ht="14.4" x14ac:dyDescent="0.3"/>
    <row r="1165" s="66" customFormat="1" ht="14.4" x14ac:dyDescent="0.3"/>
    <row r="1166" s="66" customFormat="1" ht="14.4" x14ac:dyDescent="0.3"/>
    <row r="1167" s="66" customFormat="1" ht="14.4" x14ac:dyDescent="0.3"/>
    <row r="1168" s="66" customFormat="1" ht="14.4" x14ac:dyDescent="0.3"/>
    <row r="1169" s="66" customFormat="1" ht="14.4" x14ac:dyDescent="0.3"/>
    <row r="1170" s="66" customFormat="1" ht="14.4" x14ac:dyDescent="0.3"/>
    <row r="1171" s="66" customFormat="1" ht="14.4" x14ac:dyDescent="0.3"/>
    <row r="1172" s="66" customFormat="1" ht="14.4" x14ac:dyDescent="0.3"/>
    <row r="1173" s="66" customFormat="1" ht="14.4" x14ac:dyDescent="0.3"/>
    <row r="1174" s="66" customFormat="1" ht="14.4" x14ac:dyDescent="0.3"/>
    <row r="1175" s="66" customFormat="1" ht="14.4" x14ac:dyDescent="0.3"/>
    <row r="1176" s="66" customFormat="1" ht="14.4" x14ac:dyDescent="0.3"/>
    <row r="1177" s="66" customFormat="1" ht="14.4" x14ac:dyDescent="0.3"/>
    <row r="1178" s="66" customFormat="1" ht="14.4" x14ac:dyDescent="0.3"/>
    <row r="1179" s="66" customFormat="1" ht="14.4" x14ac:dyDescent="0.3"/>
    <row r="1180" s="66" customFormat="1" ht="14.4" x14ac:dyDescent="0.3"/>
    <row r="1181" s="66" customFormat="1" ht="14.4" x14ac:dyDescent="0.3"/>
    <row r="1182" s="66" customFormat="1" ht="14.4" x14ac:dyDescent="0.3"/>
    <row r="1183" s="66" customFormat="1" ht="14.4" x14ac:dyDescent="0.3"/>
    <row r="1184" s="66" customFormat="1" ht="14.4" x14ac:dyDescent="0.3"/>
    <row r="1185" s="66" customFormat="1" ht="14.4" x14ac:dyDescent="0.3"/>
    <row r="1186" s="66" customFormat="1" ht="14.4" x14ac:dyDescent="0.3"/>
    <row r="1187" s="66" customFormat="1" ht="14.4" x14ac:dyDescent="0.3"/>
    <row r="1188" s="66" customFormat="1" ht="14.4" x14ac:dyDescent="0.3"/>
    <row r="1189" s="66" customFormat="1" ht="14.4" x14ac:dyDescent="0.3"/>
    <row r="1190" s="66" customFormat="1" ht="14.4" x14ac:dyDescent="0.3"/>
    <row r="1191" s="66" customFormat="1" ht="14.4" x14ac:dyDescent="0.3"/>
    <row r="1192" s="66" customFormat="1" ht="14.4" x14ac:dyDescent="0.3"/>
    <row r="1193" s="66" customFormat="1" ht="14.4" x14ac:dyDescent="0.3"/>
    <row r="1194" s="66" customFormat="1" ht="14.4" x14ac:dyDescent="0.3"/>
    <row r="1195" s="66" customFormat="1" ht="14.4" x14ac:dyDescent="0.3"/>
    <row r="1196" s="66" customFormat="1" ht="14.4" x14ac:dyDescent="0.3"/>
    <row r="1197" s="66" customFormat="1" ht="14.4" x14ac:dyDescent="0.3"/>
    <row r="1198" s="66" customFormat="1" ht="14.4" x14ac:dyDescent="0.3"/>
    <row r="1199" s="66" customFormat="1" ht="14.4" x14ac:dyDescent="0.3"/>
    <row r="1200" s="66" customFormat="1" ht="14.4" x14ac:dyDescent="0.3"/>
    <row r="1201" s="66" customFormat="1" ht="14.4" x14ac:dyDescent="0.3"/>
    <row r="1202" s="66" customFormat="1" ht="14.4" x14ac:dyDescent="0.3"/>
    <row r="1203" s="66" customFormat="1" ht="14.4" x14ac:dyDescent="0.3"/>
    <row r="1204" s="66" customFormat="1" ht="14.4" x14ac:dyDescent="0.3"/>
    <row r="1205" s="66" customFormat="1" ht="14.4" x14ac:dyDescent="0.3"/>
    <row r="1206" s="66" customFormat="1" ht="14.4" x14ac:dyDescent="0.3"/>
    <row r="1207" s="66" customFormat="1" ht="14.4" x14ac:dyDescent="0.3"/>
    <row r="1208" s="66" customFormat="1" ht="14.4" x14ac:dyDescent="0.3"/>
    <row r="1209" s="66" customFormat="1" ht="14.4" x14ac:dyDescent="0.3"/>
    <row r="1210" s="66" customFormat="1" ht="14.4" x14ac:dyDescent="0.3"/>
    <row r="1211" s="66" customFormat="1" ht="14.4" x14ac:dyDescent="0.3"/>
    <row r="1212" s="66" customFormat="1" ht="14.4" x14ac:dyDescent="0.3"/>
    <row r="1213" s="66" customFormat="1" ht="14.4" x14ac:dyDescent="0.3"/>
    <row r="1214" s="66" customFormat="1" ht="14.4" x14ac:dyDescent="0.3"/>
    <row r="1215" s="66" customFormat="1" ht="14.4" x14ac:dyDescent="0.3"/>
    <row r="1216" s="66" customFormat="1" ht="14.4" x14ac:dyDescent="0.3"/>
    <row r="1217" s="66" customFormat="1" ht="14.4" x14ac:dyDescent="0.3"/>
    <row r="1218" s="66" customFormat="1" ht="14.4" x14ac:dyDescent="0.3"/>
    <row r="1219" s="66" customFormat="1" ht="14.4" x14ac:dyDescent="0.3"/>
    <row r="1220" s="66" customFormat="1" ht="14.4" x14ac:dyDescent="0.3"/>
    <row r="1221" s="66" customFormat="1" ht="14.4" x14ac:dyDescent="0.3"/>
    <row r="1222" s="66" customFormat="1" ht="14.4" x14ac:dyDescent="0.3"/>
    <row r="1223" s="66" customFormat="1" ht="14.4" x14ac:dyDescent="0.3"/>
    <row r="1224" s="66" customFormat="1" ht="14.4" x14ac:dyDescent="0.3"/>
    <row r="1225" s="66" customFormat="1" ht="14.4" x14ac:dyDescent="0.3"/>
    <row r="1226" s="66" customFormat="1" ht="14.4" x14ac:dyDescent="0.3"/>
    <row r="1227" s="66" customFormat="1" ht="14.4" x14ac:dyDescent="0.3"/>
    <row r="1228" s="66" customFormat="1" ht="14.4" x14ac:dyDescent="0.3"/>
    <row r="1229" s="66" customFormat="1" ht="14.4" x14ac:dyDescent="0.3"/>
    <row r="1230" s="66" customFormat="1" ht="14.4" x14ac:dyDescent="0.3"/>
    <row r="1231" s="66" customFormat="1" ht="14.4" x14ac:dyDescent="0.3"/>
    <row r="1232" s="66" customFormat="1" ht="14.4" x14ac:dyDescent="0.3"/>
    <row r="1233" s="66" customFormat="1" ht="14.4" x14ac:dyDescent="0.3"/>
    <row r="1234" s="66" customFormat="1" ht="14.4" x14ac:dyDescent="0.3"/>
    <row r="1235" s="66" customFormat="1" ht="14.4" x14ac:dyDescent="0.3"/>
    <row r="1236" s="66" customFormat="1" ht="14.4" x14ac:dyDescent="0.3"/>
    <row r="1237" s="66" customFormat="1" ht="14.4" x14ac:dyDescent="0.3"/>
    <row r="1238" s="66" customFormat="1" ht="14.4" x14ac:dyDescent="0.3"/>
    <row r="1239" s="66" customFormat="1" ht="14.4" x14ac:dyDescent="0.3"/>
    <row r="1240" s="66" customFormat="1" ht="14.4" x14ac:dyDescent="0.3"/>
    <row r="1241" s="66" customFormat="1" ht="14.4" x14ac:dyDescent="0.3"/>
    <row r="1242" s="66" customFormat="1" ht="14.4" x14ac:dyDescent="0.3"/>
    <row r="1243" s="66" customFormat="1" ht="14.4" x14ac:dyDescent="0.3"/>
    <row r="1244" s="66" customFormat="1" ht="14.4" x14ac:dyDescent="0.3"/>
    <row r="1245" s="66" customFormat="1" ht="14.4" x14ac:dyDescent="0.3"/>
    <row r="1246" s="66" customFormat="1" ht="14.4" x14ac:dyDescent="0.3"/>
    <row r="1247" s="66" customFormat="1" ht="14.4" x14ac:dyDescent="0.3"/>
    <row r="1248" s="66" customFormat="1" ht="14.4" x14ac:dyDescent="0.3"/>
    <row r="1249" s="66" customFormat="1" ht="14.4" x14ac:dyDescent="0.3"/>
    <row r="1250" s="66" customFormat="1" ht="14.4" x14ac:dyDescent="0.3"/>
    <row r="1251" s="66" customFormat="1" ht="14.4" x14ac:dyDescent="0.3"/>
    <row r="1252" s="66" customFormat="1" ht="14.4" x14ac:dyDescent="0.3"/>
    <row r="1253" s="66" customFormat="1" ht="14.4" x14ac:dyDescent="0.3"/>
    <row r="1254" s="66" customFormat="1" ht="14.4" x14ac:dyDescent="0.3"/>
    <row r="1255" s="66" customFormat="1" ht="14.4" x14ac:dyDescent="0.3"/>
    <row r="1256" s="66" customFormat="1" ht="14.4" x14ac:dyDescent="0.3"/>
    <row r="1257" s="66" customFormat="1" ht="14.4" x14ac:dyDescent="0.3"/>
    <row r="1258" s="66" customFormat="1" ht="14.4" x14ac:dyDescent="0.3"/>
    <row r="1259" s="66" customFormat="1" ht="14.4" x14ac:dyDescent="0.3"/>
    <row r="1260" s="66" customFormat="1" ht="14.4" x14ac:dyDescent="0.3"/>
    <row r="1261" s="66" customFormat="1" ht="14.4" x14ac:dyDescent="0.3"/>
    <row r="1262" s="66" customFormat="1" ht="14.4" x14ac:dyDescent="0.3"/>
    <row r="1263" s="66" customFormat="1" ht="14.4" x14ac:dyDescent="0.3"/>
    <row r="1264" s="66" customFormat="1" ht="14.4" x14ac:dyDescent="0.3"/>
    <row r="1265" s="66" customFormat="1" ht="14.4" x14ac:dyDescent="0.3"/>
    <row r="1266" s="66" customFormat="1" ht="14.4" x14ac:dyDescent="0.3"/>
    <row r="1267" s="66" customFormat="1" ht="14.4" x14ac:dyDescent="0.3"/>
    <row r="1268" s="66" customFormat="1" ht="14.4" x14ac:dyDescent="0.3"/>
    <row r="1269" s="66" customFormat="1" ht="14.4" x14ac:dyDescent="0.3"/>
    <row r="1270" s="66" customFormat="1" ht="14.4" x14ac:dyDescent="0.3"/>
    <row r="1271" s="66" customFormat="1" ht="14.4" x14ac:dyDescent="0.3"/>
    <row r="1272" s="66" customFormat="1" ht="14.4" x14ac:dyDescent="0.3"/>
    <row r="1273" s="66" customFormat="1" ht="14.4" x14ac:dyDescent="0.3"/>
    <row r="1274" s="66" customFormat="1" ht="14.4" x14ac:dyDescent="0.3"/>
    <row r="1275" s="66" customFormat="1" ht="14.4" x14ac:dyDescent="0.3"/>
    <row r="1276" s="66" customFormat="1" ht="14.4" x14ac:dyDescent="0.3"/>
    <row r="1277" s="66" customFormat="1" ht="14.4" x14ac:dyDescent="0.3"/>
    <row r="1278" s="66" customFormat="1" ht="14.4" x14ac:dyDescent="0.3"/>
    <row r="1279" s="66" customFormat="1" ht="14.4" x14ac:dyDescent="0.3"/>
    <row r="1280" s="66" customFormat="1" ht="14.4" x14ac:dyDescent="0.3"/>
    <row r="1281" s="66" customFormat="1" ht="14.4" x14ac:dyDescent="0.3"/>
    <row r="1282" s="66" customFormat="1" ht="14.4" x14ac:dyDescent="0.3"/>
    <row r="1283" s="66" customFormat="1" ht="14.4" x14ac:dyDescent="0.3"/>
    <row r="1284" s="66" customFormat="1" ht="14.4" x14ac:dyDescent="0.3"/>
    <row r="1285" s="66" customFormat="1" ht="14.4" x14ac:dyDescent="0.3"/>
    <row r="1286" s="66" customFormat="1" ht="14.4" x14ac:dyDescent="0.3"/>
    <row r="1287" s="66" customFormat="1" ht="14.4" x14ac:dyDescent="0.3"/>
    <row r="1288" s="66" customFormat="1" ht="14.4" x14ac:dyDescent="0.3"/>
    <row r="1289" s="66" customFormat="1" ht="14.4" x14ac:dyDescent="0.3"/>
    <row r="1290" s="66" customFormat="1" ht="14.4" x14ac:dyDescent="0.3"/>
    <row r="1291" s="66" customFormat="1" ht="14.4" x14ac:dyDescent="0.3"/>
    <row r="1292" s="66" customFormat="1" ht="14.4" x14ac:dyDescent="0.3"/>
    <row r="1293" s="66" customFormat="1" ht="14.4" x14ac:dyDescent="0.3"/>
    <row r="1294" s="66" customFormat="1" ht="14.4" x14ac:dyDescent="0.3"/>
    <row r="1295" s="66" customFormat="1" ht="14.4" x14ac:dyDescent="0.3"/>
    <row r="1296" s="66" customFormat="1" ht="14.4" x14ac:dyDescent="0.3"/>
    <row r="1297" s="66" customFormat="1" ht="14.4" x14ac:dyDescent="0.3"/>
    <row r="1298" s="66" customFormat="1" ht="14.4" x14ac:dyDescent="0.3"/>
    <row r="1299" s="66" customFormat="1" ht="14.4" x14ac:dyDescent="0.3"/>
    <row r="1300" s="66" customFormat="1" ht="14.4" x14ac:dyDescent="0.3"/>
    <row r="1301" s="66" customFormat="1" ht="14.4" x14ac:dyDescent="0.3"/>
    <row r="1302" s="66" customFormat="1" ht="14.4" x14ac:dyDescent="0.3"/>
    <row r="1303" s="66" customFormat="1" ht="14.4" x14ac:dyDescent="0.3"/>
    <row r="1304" s="66" customFormat="1" ht="14.4" x14ac:dyDescent="0.3"/>
    <row r="1305" s="66" customFormat="1" ht="14.4" x14ac:dyDescent="0.3"/>
    <row r="1306" s="66" customFormat="1" ht="14.4" x14ac:dyDescent="0.3"/>
    <row r="1307" s="66" customFormat="1" ht="14.4" x14ac:dyDescent="0.3"/>
    <row r="1308" s="66" customFormat="1" ht="14.4" x14ac:dyDescent="0.3"/>
    <row r="1309" s="66" customFormat="1" ht="14.4" x14ac:dyDescent="0.3"/>
    <row r="1310" s="66" customFormat="1" ht="14.4" x14ac:dyDescent="0.3"/>
    <row r="1311" s="66" customFormat="1" ht="14.4" x14ac:dyDescent="0.3"/>
    <row r="1312" s="66" customFormat="1" ht="14.4" x14ac:dyDescent="0.3"/>
    <row r="1313" s="66" customFormat="1" ht="14.4" x14ac:dyDescent="0.3"/>
    <row r="1314" s="66" customFormat="1" ht="14.4" x14ac:dyDescent="0.3"/>
    <row r="1315" s="66" customFormat="1" ht="14.4" x14ac:dyDescent="0.3"/>
    <row r="1316" s="66" customFormat="1" ht="14.4" x14ac:dyDescent="0.3"/>
    <row r="1317" s="66" customFormat="1" ht="14.4" x14ac:dyDescent="0.3"/>
    <row r="1318" s="66" customFormat="1" ht="14.4" x14ac:dyDescent="0.3"/>
    <row r="1319" s="66" customFormat="1" ht="14.4" x14ac:dyDescent="0.3"/>
    <row r="1320" s="66" customFormat="1" ht="14.4" x14ac:dyDescent="0.3"/>
    <row r="1321" s="66" customFormat="1" ht="14.4" x14ac:dyDescent="0.3"/>
    <row r="1322" s="66" customFormat="1" ht="14.4" x14ac:dyDescent="0.3"/>
    <row r="1323" s="66" customFormat="1" ht="14.4" x14ac:dyDescent="0.3"/>
    <row r="1324" s="66" customFormat="1" ht="14.4" x14ac:dyDescent="0.3"/>
    <row r="1325" s="66" customFormat="1" ht="14.4" x14ac:dyDescent="0.3"/>
    <row r="1326" s="66" customFormat="1" ht="14.4" x14ac:dyDescent="0.3"/>
    <row r="1327" s="66" customFormat="1" ht="14.4" x14ac:dyDescent="0.3"/>
    <row r="1328" s="66" customFormat="1" ht="14.4" x14ac:dyDescent="0.3"/>
    <row r="1329" s="66" customFormat="1" ht="14.4" x14ac:dyDescent="0.3"/>
    <row r="1330" s="66" customFormat="1" ht="14.4" x14ac:dyDescent="0.3"/>
    <row r="1331" s="66" customFormat="1" ht="14.4" x14ac:dyDescent="0.3"/>
    <row r="1332" s="66" customFormat="1" ht="14.4" x14ac:dyDescent="0.3"/>
    <row r="1333" s="66" customFormat="1" ht="14.4" x14ac:dyDescent="0.3"/>
    <row r="1334" s="66" customFormat="1" ht="14.4" x14ac:dyDescent="0.3"/>
    <row r="1335" s="66" customFormat="1" ht="14.4" x14ac:dyDescent="0.3"/>
    <row r="1336" s="66" customFormat="1" ht="14.4" x14ac:dyDescent="0.3"/>
    <row r="1337" s="66" customFormat="1" ht="14.4" x14ac:dyDescent="0.3"/>
    <row r="1338" s="66" customFormat="1" ht="14.4" x14ac:dyDescent="0.3"/>
    <row r="1339" s="66" customFormat="1" ht="14.4" x14ac:dyDescent="0.3"/>
    <row r="1340" s="66" customFormat="1" ht="14.4" x14ac:dyDescent="0.3"/>
    <row r="1341" s="66" customFormat="1" ht="14.4" x14ac:dyDescent="0.3"/>
    <row r="1342" s="66" customFormat="1" ht="14.4" x14ac:dyDescent="0.3"/>
    <row r="1343" s="66" customFormat="1" ht="14.4" x14ac:dyDescent="0.3"/>
    <row r="1344" s="66" customFormat="1" ht="14.4" x14ac:dyDescent="0.3"/>
    <row r="1345" s="66" customFormat="1" ht="14.4" x14ac:dyDescent="0.3"/>
    <row r="1346" s="66" customFormat="1" ht="14.4" x14ac:dyDescent="0.3"/>
    <row r="1347" s="66" customFormat="1" ht="14.4" x14ac:dyDescent="0.3"/>
    <row r="1348" s="66" customFormat="1" ht="14.4" x14ac:dyDescent="0.3"/>
    <row r="1349" s="66" customFormat="1" ht="14.4" x14ac:dyDescent="0.3"/>
    <row r="1350" s="66" customFormat="1" ht="14.4" x14ac:dyDescent="0.3"/>
    <row r="1351" s="66" customFormat="1" ht="14.4" x14ac:dyDescent="0.3"/>
    <row r="1352" s="66" customFormat="1" ht="14.4" x14ac:dyDescent="0.3"/>
    <row r="1353" s="66" customFormat="1" ht="14.4" x14ac:dyDescent="0.3"/>
    <row r="1354" s="66" customFormat="1" ht="14.4" x14ac:dyDescent="0.3"/>
    <row r="1355" s="66" customFormat="1" ht="14.4" x14ac:dyDescent="0.3"/>
    <row r="1356" s="66" customFormat="1" ht="14.4" x14ac:dyDescent="0.3"/>
    <row r="1357" s="66" customFormat="1" ht="14.4" x14ac:dyDescent="0.3"/>
    <row r="1358" s="66" customFormat="1" ht="14.4" x14ac:dyDescent="0.3"/>
    <row r="1359" s="66" customFormat="1" ht="14.4" x14ac:dyDescent="0.3"/>
    <row r="1360" s="66" customFormat="1" ht="14.4" x14ac:dyDescent="0.3"/>
    <row r="1361" s="66" customFormat="1" ht="14.4" x14ac:dyDescent="0.3"/>
    <row r="1362" s="66" customFormat="1" ht="14.4" x14ac:dyDescent="0.3"/>
    <row r="1363" s="66" customFormat="1" ht="14.4" x14ac:dyDescent="0.3"/>
    <row r="1364" s="66" customFormat="1" ht="14.4" x14ac:dyDescent="0.3"/>
    <row r="1365" s="66" customFormat="1" ht="14.4" x14ac:dyDescent="0.3"/>
    <row r="1366" s="66" customFormat="1" ht="14.4" x14ac:dyDescent="0.3"/>
    <row r="1367" s="66" customFormat="1" ht="14.4" x14ac:dyDescent="0.3"/>
    <row r="1368" s="66" customFormat="1" ht="14.4" x14ac:dyDescent="0.3"/>
    <row r="1369" s="66" customFormat="1" ht="14.4" x14ac:dyDescent="0.3"/>
    <row r="1370" s="66" customFormat="1" ht="14.4" x14ac:dyDescent="0.3"/>
    <row r="1371" s="66" customFormat="1" ht="14.4" x14ac:dyDescent="0.3"/>
    <row r="1372" s="66" customFormat="1" ht="14.4" x14ac:dyDescent="0.3"/>
    <row r="1373" s="66" customFormat="1" ht="14.4" x14ac:dyDescent="0.3"/>
    <row r="1374" s="66" customFormat="1" ht="14.4" x14ac:dyDescent="0.3"/>
    <row r="1375" s="66" customFormat="1" ht="14.4" x14ac:dyDescent="0.3"/>
    <row r="1376" s="66" customFormat="1" ht="14.4" x14ac:dyDescent="0.3"/>
    <row r="1377" s="66" customFormat="1" ht="14.4" x14ac:dyDescent="0.3"/>
    <row r="1378" s="66" customFormat="1" ht="14.4" x14ac:dyDescent="0.3"/>
    <row r="1379" s="66" customFormat="1" ht="14.4" x14ac:dyDescent="0.3"/>
    <row r="1380" s="66" customFormat="1" ht="14.4" x14ac:dyDescent="0.3"/>
    <row r="1381" s="66" customFormat="1" ht="14.4" x14ac:dyDescent="0.3"/>
    <row r="1382" s="66" customFormat="1" ht="14.4" x14ac:dyDescent="0.3"/>
    <row r="1383" s="66" customFormat="1" ht="14.4" x14ac:dyDescent="0.3"/>
    <row r="1384" s="66" customFormat="1" ht="14.4" x14ac:dyDescent="0.3"/>
    <row r="1385" s="66" customFormat="1" ht="14.4" x14ac:dyDescent="0.3"/>
    <row r="1386" s="66" customFormat="1" ht="14.4" x14ac:dyDescent="0.3"/>
    <row r="1387" s="66" customFormat="1" ht="14.4" x14ac:dyDescent="0.3"/>
    <row r="1388" s="66" customFormat="1" ht="14.4" x14ac:dyDescent="0.3"/>
    <row r="1389" s="66" customFormat="1" ht="14.4" x14ac:dyDescent="0.3"/>
    <row r="1390" s="66" customFormat="1" ht="14.4" x14ac:dyDescent="0.3"/>
    <row r="1391" s="66" customFormat="1" ht="14.4" x14ac:dyDescent="0.3"/>
    <row r="1392" s="66" customFormat="1" ht="14.4" x14ac:dyDescent="0.3"/>
    <row r="1393" s="66" customFormat="1" ht="14.4" x14ac:dyDescent="0.3"/>
    <row r="1394" s="66" customFormat="1" ht="14.4" x14ac:dyDescent="0.3"/>
    <row r="1395" s="66" customFormat="1" ht="14.4" x14ac:dyDescent="0.3"/>
    <row r="1396" s="66" customFormat="1" ht="14.4" x14ac:dyDescent="0.3"/>
    <row r="1397" s="66" customFormat="1" ht="14.4" x14ac:dyDescent="0.3"/>
    <row r="1398" s="66" customFormat="1" ht="14.4" x14ac:dyDescent="0.3"/>
    <row r="1399" s="66" customFormat="1" ht="14.4" x14ac:dyDescent="0.3"/>
    <row r="1400" s="66" customFormat="1" ht="14.4" x14ac:dyDescent="0.3"/>
    <row r="1401" s="66" customFormat="1" ht="14.4" x14ac:dyDescent="0.3"/>
    <row r="1402" s="66" customFormat="1" ht="14.4" x14ac:dyDescent="0.3"/>
    <row r="1403" s="66" customFormat="1" ht="14.4" x14ac:dyDescent="0.3"/>
    <row r="1404" s="66" customFormat="1" ht="14.4" x14ac:dyDescent="0.3"/>
    <row r="1405" s="66" customFormat="1" ht="14.4" x14ac:dyDescent="0.3"/>
    <row r="1406" s="66" customFormat="1" ht="14.4" x14ac:dyDescent="0.3"/>
    <row r="1407" s="66" customFormat="1" ht="14.4" x14ac:dyDescent="0.3"/>
    <row r="1408" s="66" customFormat="1" ht="14.4" x14ac:dyDescent="0.3"/>
    <row r="1409" s="66" customFormat="1" ht="14.4" x14ac:dyDescent="0.3"/>
    <row r="1410" s="66" customFormat="1" ht="14.4" x14ac:dyDescent="0.3"/>
    <row r="1411" s="66" customFormat="1" ht="14.4" x14ac:dyDescent="0.3"/>
    <row r="1412" s="66" customFormat="1" ht="14.4" x14ac:dyDescent="0.3"/>
    <row r="1413" s="66" customFormat="1" ht="14.4" x14ac:dyDescent="0.3"/>
    <row r="1414" s="66" customFormat="1" ht="14.4" x14ac:dyDescent="0.3"/>
    <row r="1415" s="66" customFormat="1" ht="14.4" x14ac:dyDescent="0.3"/>
    <row r="1416" s="66" customFormat="1" ht="14.4" x14ac:dyDescent="0.3"/>
    <row r="1417" s="66" customFormat="1" ht="14.4" x14ac:dyDescent="0.3"/>
    <row r="1418" s="66" customFormat="1" ht="14.4" x14ac:dyDescent="0.3"/>
    <row r="1419" s="66" customFormat="1" ht="14.4" x14ac:dyDescent="0.3"/>
    <row r="1420" s="66" customFormat="1" ht="14.4" x14ac:dyDescent="0.3"/>
    <row r="1421" s="66" customFormat="1" ht="14.4" x14ac:dyDescent="0.3"/>
    <row r="1422" s="66" customFormat="1" ht="14.4" x14ac:dyDescent="0.3"/>
    <row r="1423" s="66" customFormat="1" ht="14.4" x14ac:dyDescent="0.3"/>
    <row r="1424" s="66" customFormat="1" ht="14.4" x14ac:dyDescent="0.3"/>
    <row r="1425" s="66" customFormat="1" ht="14.4" x14ac:dyDescent="0.3"/>
    <row r="1426" s="66" customFormat="1" ht="14.4" x14ac:dyDescent="0.3"/>
    <row r="1427" s="66" customFormat="1" ht="14.4" x14ac:dyDescent="0.3"/>
    <row r="1428" s="66" customFormat="1" ht="14.4" x14ac:dyDescent="0.3"/>
    <row r="1429" s="66" customFormat="1" ht="14.4" x14ac:dyDescent="0.3"/>
    <row r="1430" s="66" customFormat="1" ht="14.4" x14ac:dyDescent="0.3"/>
    <row r="1431" s="66" customFormat="1" ht="14.4" x14ac:dyDescent="0.3"/>
    <row r="1432" s="66" customFormat="1" ht="14.4" x14ac:dyDescent="0.3"/>
    <row r="1433" s="66" customFormat="1" ht="14.4" x14ac:dyDescent="0.3"/>
    <row r="1434" s="66" customFormat="1" ht="14.4" x14ac:dyDescent="0.3"/>
    <row r="1435" s="66" customFormat="1" ht="14.4" x14ac:dyDescent="0.3"/>
    <row r="1436" s="66" customFormat="1" ht="14.4" x14ac:dyDescent="0.3"/>
    <row r="1437" s="66" customFormat="1" ht="14.4" x14ac:dyDescent="0.3"/>
    <row r="1438" s="66" customFormat="1" ht="14.4" x14ac:dyDescent="0.3"/>
    <row r="1439" s="66" customFormat="1" ht="14.4" x14ac:dyDescent="0.3"/>
    <row r="1440" s="66" customFormat="1" ht="14.4" x14ac:dyDescent="0.3"/>
    <row r="1441" s="66" customFormat="1" ht="14.4" x14ac:dyDescent="0.3"/>
    <row r="1442" s="66" customFormat="1" ht="14.4" x14ac:dyDescent="0.3"/>
    <row r="1443" s="66" customFormat="1" ht="14.4" x14ac:dyDescent="0.3"/>
    <row r="1444" s="66" customFormat="1" ht="14.4" x14ac:dyDescent="0.3"/>
    <row r="1445" s="66" customFormat="1" ht="14.4" x14ac:dyDescent="0.3"/>
    <row r="1446" s="66" customFormat="1" ht="14.4" x14ac:dyDescent="0.3"/>
    <row r="1447" s="66" customFormat="1" ht="14.4" x14ac:dyDescent="0.3"/>
    <row r="1448" s="66" customFormat="1" ht="14.4" x14ac:dyDescent="0.3"/>
    <row r="1449" s="66" customFormat="1" ht="14.4" x14ac:dyDescent="0.3"/>
    <row r="1450" s="66" customFormat="1" ht="14.4" x14ac:dyDescent="0.3"/>
    <row r="1451" s="66" customFormat="1" ht="14.4" x14ac:dyDescent="0.3"/>
    <row r="1452" s="66" customFormat="1" ht="14.4" x14ac:dyDescent="0.3"/>
    <row r="1453" s="66" customFormat="1" ht="14.4" x14ac:dyDescent="0.3"/>
    <row r="1454" s="66" customFormat="1" ht="14.4" x14ac:dyDescent="0.3"/>
    <row r="1455" s="66" customFormat="1" ht="14.4" x14ac:dyDescent="0.3"/>
    <row r="1456" s="66" customFormat="1" ht="14.4" x14ac:dyDescent="0.3"/>
    <row r="1457" s="66" customFormat="1" ht="14.4" x14ac:dyDescent="0.3"/>
    <row r="1458" s="66" customFormat="1" ht="14.4" x14ac:dyDescent="0.3"/>
    <row r="1459" s="66" customFormat="1" ht="14.4" x14ac:dyDescent="0.3"/>
    <row r="1460" s="66" customFormat="1" ht="14.4" x14ac:dyDescent="0.3"/>
    <row r="1461" s="66" customFormat="1" ht="14.4" x14ac:dyDescent="0.3"/>
    <row r="1462" s="66" customFormat="1" ht="14.4" x14ac:dyDescent="0.3"/>
    <row r="1463" s="66" customFormat="1" ht="14.4" x14ac:dyDescent="0.3"/>
    <row r="1464" s="66" customFormat="1" ht="14.4" x14ac:dyDescent="0.3"/>
    <row r="1465" s="66" customFormat="1" ht="14.4" x14ac:dyDescent="0.3"/>
    <row r="1466" s="66" customFormat="1" ht="14.4" x14ac:dyDescent="0.3"/>
    <row r="1467" s="66" customFormat="1" ht="14.4" x14ac:dyDescent="0.3"/>
    <row r="1468" s="66" customFormat="1" ht="14.4" x14ac:dyDescent="0.3"/>
    <row r="1469" s="66" customFormat="1" ht="14.4" x14ac:dyDescent="0.3"/>
    <row r="1470" s="66" customFormat="1" ht="14.4" x14ac:dyDescent="0.3"/>
    <row r="1471" s="66" customFormat="1" ht="14.4" x14ac:dyDescent="0.3"/>
    <row r="1472" s="66" customFormat="1" ht="14.4" x14ac:dyDescent="0.3"/>
    <row r="1473" s="66" customFormat="1" ht="14.4" x14ac:dyDescent="0.3"/>
    <row r="1474" s="66" customFormat="1" ht="14.4" x14ac:dyDescent="0.3"/>
    <row r="1475" s="66" customFormat="1" ht="14.4" x14ac:dyDescent="0.3"/>
    <row r="1476" s="66" customFormat="1" ht="14.4" x14ac:dyDescent="0.3"/>
    <row r="1477" s="66" customFormat="1" ht="14.4" x14ac:dyDescent="0.3"/>
    <row r="1478" s="66" customFormat="1" ht="14.4" x14ac:dyDescent="0.3"/>
    <row r="1479" s="66" customFormat="1" ht="14.4" x14ac:dyDescent="0.3"/>
    <row r="1480" s="66" customFormat="1" ht="14.4" x14ac:dyDescent="0.3"/>
    <row r="1481" s="66" customFormat="1" ht="14.4" x14ac:dyDescent="0.3"/>
    <row r="1482" s="66" customFormat="1" ht="14.4" x14ac:dyDescent="0.3"/>
    <row r="1483" s="66" customFormat="1" ht="14.4" x14ac:dyDescent="0.3"/>
    <row r="1484" s="66" customFormat="1" ht="14.4" x14ac:dyDescent="0.3"/>
    <row r="1485" s="66" customFormat="1" ht="14.4" x14ac:dyDescent="0.3"/>
    <row r="1486" s="66" customFormat="1" ht="14.4" x14ac:dyDescent="0.3"/>
    <row r="1487" s="66" customFormat="1" ht="14.4" x14ac:dyDescent="0.3"/>
    <row r="1488" s="66" customFormat="1" ht="14.4" x14ac:dyDescent="0.3"/>
    <row r="1489" s="66" customFormat="1" ht="14.4" x14ac:dyDescent="0.3"/>
    <row r="1490" s="66" customFormat="1" ht="14.4" x14ac:dyDescent="0.3"/>
    <row r="1491" s="66" customFormat="1" ht="14.4" x14ac:dyDescent="0.3"/>
    <row r="1492" s="66" customFormat="1" ht="14.4" x14ac:dyDescent="0.3"/>
    <row r="1493" s="66" customFormat="1" ht="14.4" x14ac:dyDescent="0.3"/>
    <row r="1494" s="66" customFormat="1" ht="14.4" x14ac:dyDescent="0.3"/>
    <row r="1495" s="66" customFormat="1" ht="14.4" x14ac:dyDescent="0.3"/>
    <row r="1496" s="66" customFormat="1" ht="14.4" x14ac:dyDescent="0.3"/>
    <row r="1497" s="66" customFormat="1" ht="14.4" x14ac:dyDescent="0.3"/>
    <row r="1498" s="66" customFormat="1" ht="14.4" x14ac:dyDescent="0.3"/>
    <row r="1499" s="66" customFormat="1" ht="14.4" x14ac:dyDescent="0.3"/>
    <row r="1500" s="66" customFormat="1" ht="14.4" x14ac:dyDescent="0.3"/>
    <row r="1501" s="66" customFormat="1" ht="14.4" x14ac:dyDescent="0.3"/>
    <row r="1502" s="66" customFormat="1" ht="14.4" x14ac:dyDescent="0.3"/>
    <row r="1503" s="66" customFormat="1" ht="14.4" x14ac:dyDescent="0.3"/>
    <row r="1504" s="66" customFormat="1" ht="14.4" x14ac:dyDescent="0.3"/>
    <row r="1505" s="66" customFormat="1" ht="14.4" x14ac:dyDescent="0.3"/>
    <row r="1506" s="66" customFormat="1" ht="14.4" x14ac:dyDescent="0.3"/>
    <row r="1507" s="66" customFormat="1" ht="14.4" x14ac:dyDescent="0.3"/>
    <row r="1508" s="66" customFormat="1" ht="14.4" x14ac:dyDescent="0.3"/>
    <row r="1509" s="66" customFormat="1" ht="14.4" x14ac:dyDescent="0.3"/>
    <row r="1510" s="66" customFormat="1" ht="14.4" x14ac:dyDescent="0.3"/>
    <row r="1511" s="66" customFormat="1" ht="14.4" x14ac:dyDescent="0.3"/>
    <row r="1512" s="66" customFormat="1" ht="14.4" x14ac:dyDescent="0.3"/>
    <row r="1513" s="66" customFormat="1" ht="14.4" x14ac:dyDescent="0.3"/>
    <row r="1514" s="66" customFormat="1" ht="14.4" x14ac:dyDescent="0.3"/>
    <row r="1515" s="66" customFormat="1" ht="14.4" x14ac:dyDescent="0.3"/>
    <row r="1516" s="66" customFormat="1" ht="14.4" x14ac:dyDescent="0.3"/>
    <row r="1517" s="66" customFormat="1" ht="14.4" x14ac:dyDescent="0.3"/>
    <row r="1518" s="66" customFormat="1" ht="14.4" x14ac:dyDescent="0.3"/>
    <row r="1519" s="66" customFormat="1" ht="14.4" x14ac:dyDescent="0.3"/>
    <row r="1520" s="66" customFormat="1" ht="14.4" x14ac:dyDescent="0.3"/>
    <row r="1521" s="66" customFormat="1" ht="14.4" x14ac:dyDescent="0.3"/>
    <row r="1522" s="66" customFormat="1" ht="14.4" x14ac:dyDescent="0.3"/>
    <row r="1523" s="66" customFormat="1" ht="14.4" x14ac:dyDescent="0.3"/>
    <row r="1524" s="66" customFormat="1" ht="14.4" x14ac:dyDescent="0.3"/>
    <row r="1525" s="66" customFormat="1" ht="14.4" x14ac:dyDescent="0.3"/>
    <row r="1526" s="66" customFormat="1" ht="14.4" x14ac:dyDescent="0.3"/>
    <row r="1527" s="66" customFormat="1" ht="14.4" x14ac:dyDescent="0.3"/>
    <row r="1528" s="66" customFormat="1" ht="14.4" x14ac:dyDescent="0.3"/>
    <row r="1529" s="66" customFormat="1" ht="14.4" x14ac:dyDescent="0.3"/>
    <row r="1530" s="66" customFormat="1" ht="14.4" x14ac:dyDescent="0.3"/>
    <row r="1531" s="66" customFormat="1" ht="14.4" x14ac:dyDescent="0.3"/>
    <row r="1532" s="66" customFormat="1" ht="14.4" x14ac:dyDescent="0.3"/>
    <row r="1533" s="66" customFormat="1" ht="14.4" x14ac:dyDescent="0.3"/>
    <row r="1534" s="66" customFormat="1" ht="14.4" x14ac:dyDescent="0.3"/>
    <row r="1535" s="66" customFormat="1" ht="14.4" x14ac:dyDescent="0.3"/>
    <row r="1536" s="66" customFormat="1" ht="14.4" x14ac:dyDescent="0.3"/>
    <row r="1537" s="66" customFormat="1" ht="14.4" x14ac:dyDescent="0.3"/>
    <row r="1538" s="66" customFormat="1" ht="14.4" x14ac:dyDescent="0.3"/>
    <row r="1539" s="66" customFormat="1" ht="14.4" x14ac:dyDescent="0.3"/>
    <row r="1540" s="66" customFormat="1" ht="14.4" x14ac:dyDescent="0.3"/>
    <row r="1541" s="66" customFormat="1" ht="14.4" x14ac:dyDescent="0.3"/>
    <row r="1542" s="66" customFormat="1" ht="14.4" x14ac:dyDescent="0.3"/>
    <row r="1543" s="66" customFormat="1" ht="14.4" x14ac:dyDescent="0.3"/>
    <row r="1544" s="66" customFormat="1" ht="14.4" x14ac:dyDescent="0.3"/>
    <row r="1545" s="66" customFormat="1" ht="14.4" x14ac:dyDescent="0.3"/>
    <row r="1546" s="66" customFormat="1" ht="14.4" x14ac:dyDescent="0.3"/>
    <row r="1547" s="66" customFormat="1" ht="14.4" x14ac:dyDescent="0.3"/>
    <row r="1548" s="66" customFormat="1" ht="14.4" x14ac:dyDescent="0.3"/>
    <row r="1549" s="66" customFormat="1" ht="14.4" x14ac:dyDescent="0.3"/>
    <row r="1550" s="66" customFormat="1" ht="14.4" x14ac:dyDescent="0.3"/>
    <row r="1551" s="66" customFormat="1" ht="14.4" x14ac:dyDescent="0.3"/>
    <row r="1552" s="66" customFormat="1" ht="14.4" x14ac:dyDescent="0.3"/>
    <row r="1553" s="66" customFormat="1" ht="14.4" x14ac:dyDescent="0.3"/>
    <row r="1554" s="66" customFormat="1" ht="14.4" x14ac:dyDescent="0.3"/>
    <row r="1555" s="66" customFormat="1" ht="14.4" x14ac:dyDescent="0.3"/>
    <row r="1556" s="66" customFormat="1" ht="14.4" x14ac:dyDescent="0.3"/>
    <row r="1557" s="66" customFormat="1" ht="14.4" x14ac:dyDescent="0.3"/>
    <row r="1558" s="66" customFormat="1" ht="14.4" x14ac:dyDescent="0.3"/>
    <row r="1559" s="66" customFormat="1" ht="14.4" x14ac:dyDescent="0.3"/>
    <row r="1560" s="66" customFormat="1" ht="14.4" x14ac:dyDescent="0.3"/>
    <row r="1561" s="66" customFormat="1" ht="14.4" x14ac:dyDescent="0.3"/>
    <row r="1562" s="66" customFormat="1" ht="14.4" x14ac:dyDescent="0.3"/>
    <row r="1563" s="66" customFormat="1" ht="14.4" x14ac:dyDescent="0.3"/>
    <row r="1564" s="66" customFormat="1" ht="14.4" x14ac:dyDescent="0.3"/>
    <row r="1565" s="66" customFormat="1" ht="14.4" x14ac:dyDescent="0.3"/>
    <row r="1566" s="66" customFormat="1" ht="14.4" x14ac:dyDescent="0.3"/>
    <row r="1567" s="66" customFormat="1" ht="14.4" x14ac:dyDescent="0.3"/>
    <row r="1568" s="66" customFormat="1" ht="14.4" x14ac:dyDescent="0.3"/>
    <row r="1569" s="66" customFormat="1" ht="14.4" x14ac:dyDescent="0.3"/>
    <row r="1570" s="66" customFormat="1" ht="14.4" x14ac:dyDescent="0.3"/>
    <row r="1571" s="66" customFormat="1" ht="14.4" x14ac:dyDescent="0.3"/>
    <row r="1572" s="66" customFormat="1" ht="14.4" x14ac:dyDescent="0.3"/>
    <row r="1573" s="66" customFormat="1" ht="14.4" x14ac:dyDescent="0.3"/>
    <row r="1574" s="66" customFormat="1" ht="14.4" x14ac:dyDescent="0.3"/>
    <row r="1575" s="66" customFormat="1" ht="14.4" x14ac:dyDescent="0.3"/>
    <row r="1576" s="66" customFormat="1" ht="14.4" x14ac:dyDescent="0.3"/>
    <row r="1577" s="66" customFormat="1" ht="14.4" x14ac:dyDescent="0.3"/>
    <row r="1578" s="66" customFormat="1" ht="14.4" x14ac:dyDescent="0.3"/>
    <row r="1579" s="66" customFormat="1" ht="14.4" x14ac:dyDescent="0.3"/>
    <row r="1580" s="66" customFormat="1" ht="14.4" x14ac:dyDescent="0.3"/>
    <row r="1581" s="66" customFormat="1" ht="14.4" x14ac:dyDescent="0.3"/>
    <row r="1582" s="66" customFormat="1" ht="14.4" x14ac:dyDescent="0.3"/>
    <row r="1583" s="66" customFormat="1" ht="14.4" x14ac:dyDescent="0.3"/>
    <row r="1584" s="66" customFormat="1" ht="14.4" x14ac:dyDescent="0.3"/>
    <row r="1585" s="66" customFormat="1" ht="14.4" x14ac:dyDescent="0.3"/>
    <row r="1586" s="66" customFormat="1" ht="14.4" x14ac:dyDescent="0.3"/>
    <row r="1587" s="66" customFormat="1" ht="14.4" x14ac:dyDescent="0.3"/>
    <row r="1588" s="66" customFormat="1" ht="14.4" x14ac:dyDescent="0.3"/>
    <row r="1589" s="66" customFormat="1" ht="14.4" x14ac:dyDescent="0.3"/>
    <row r="1590" s="66" customFormat="1" ht="14.4" x14ac:dyDescent="0.3"/>
    <row r="1591" s="66" customFormat="1" ht="14.4" x14ac:dyDescent="0.3"/>
    <row r="1592" s="66" customFormat="1" ht="14.4" x14ac:dyDescent="0.3"/>
    <row r="1593" s="66" customFormat="1" ht="14.4" x14ac:dyDescent="0.3"/>
    <row r="1594" s="66" customFormat="1" ht="14.4" x14ac:dyDescent="0.3"/>
    <row r="1595" s="66" customFormat="1" ht="14.4" x14ac:dyDescent="0.3"/>
    <row r="1596" s="66" customFormat="1" ht="14.4" x14ac:dyDescent="0.3"/>
    <row r="1597" s="66" customFormat="1" ht="14.4" x14ac:dyDescent="0.3"/>
    <row r="1598" s="66" customFormat="1" ht="14.4" x14ac:dyDescent="0.3"/>
    <row r="1599" s="66" customFormat="1" ht="14.4" x14ac:dyDescent="0.3"/>
    <row r="1600" s="66" customFormat="1" ht="14.4" x14ac:dyDescent="0.3"/>
    <row r="1601" s="66" customFormat="1" ht="14.4" x14ac:dyDescent="0.3"/>
    <row r="1602" s="66" customFormat="1" ht="14.4" x14ac:dyDescent="0.3"/>
    <row r="1603" s="66" customFormat="1" ht="14.4" x14ac:dyDescent="0.3"/>
    <row r="1604" s="66" customFormat="1" ht="14.4" x14ac:dyDescent="0.3"/>
    <row r="1605" s="66" customFormat="1" ht="14.4" x14ac:dyDescent="0.3"/>
    <row r="1606" s="66" customFormat="1" ht="14.4" x14ac:dyDescent="0.3"/>
    <row r="1607" s="66" customFormat="1" ht="14.4" x14ac:dyDescent="0.3"/>
    <row r="1608" s="66" customFormat="1" ht="14.4" x14ac:dyDescent="0.3"/>
    <row r="1609" s="66" customFormat="1" ht="14.4" x14ac:dyDescent="0.3"/>
    <row r="1610" s="66" customFormat="1" ht="14.4" x14ac:dyDescent="0.3"/>
    <row r="1611" s="66" customFormat="1" ht="14.4" x14ac:dyDescent="0.3"/>
    <row r="1612" s="66" customFormat="1" ht="14.4" x14ac:dyDescent="0.3"/>
    <row r="1613" s="66" customFormat="1" ht="14.4" x14ac:dyDescent="0.3"/>
    <row r="1614" s="66" customFormat="1" ht="14.4" x14ac:dyDescent="0.3"/>
    <row r="1615" s="66" customFormat="1" ht="14.4" x14ac:dyDescent="0.3"/>
    <row r="1616" s="66" customFormat="1" ht="14.4" x14ac:dyDescent="0.3"/>
    <row r="1617" s="66" customFormat="1" ht="14.4" x14ac:dyDescent="0.3"/>
    <row r="1618" s="66" customFormat="1" ht="14.4" x14ac:dyDescent="0.3"/>
    <row r="1619" s="66" customFormat="1" ht="14.4" x14ac:dyDescent="0.3"/>
    <row r="1620" s="66" customFormat="1" ht="14.4" x14ac:dyDescent="0.3"/>
    <row r="1621" s="66" customFormat="1" ht="14.4" x14ac:dyDescent="0.3"/>
    <row r="1622" s="66" customFormat="1" ht="14.4" x14ac:dyDescent="0.3"/>
    <row r="1623" s="66" customFormat="1" ht="14.4" x14ac:dyDescent="0.3"/>
    <row r="1624" s="66" customFormat="1" ht="14.4" x14ac:dyDescent="0.3"/>
    <row r="1625" s="66" customFormat="1" ht="14.4" x14ac:dyDescent="0.3"/>
    <row r="1626" s="66" customFormat="1" ht="14.4" x14ac:dyDescent="0.3"/>
    <row r="1627" s="66" customFormat="1" ht="14.4" x14ac:dyDescent="0.3"/>
    <row r="1628" s="66" customFormat="1" ht="14.4" x14ac:dyDescent="0.3"/>
    <row r="1629" s="66" customFormat="1" ht="14.4" x14ac:dyDescent="0.3"/>
    <row r="1630" s="66" customFormat="1" ht="14.4" x14ac:dyDescent="0.3"/>
    <row r="1631" s="66" customFormat="1" ht="14.4" x14ac:dyDescent="0.3"/>
    <row r="1632" s="66" customFormat="1" ht="14.4" x14ac:dyDescent="0.3"/>
    <row r="1633" s="66" customFormat="1" ht="14.4" x14ac:dyDescent="0.3"/>
    <row r="1634" s="66" customFormat="1" ht="14.4" x14ac:dyDescent="0.3"/>
    <row r="1635" s="66" customFormat="1" ht="14.4" x14ac:dyDescent="0.3"/>
    <row r="1636" s="66" customFormat="1" ht="14.4" x14ac:dyDescent="0.3"/>
    <row r="1637" s="66" customFormat="1" ht="14.4" x14ac:dyDescent="0.3"/>
    <row r="1638" s="66" customFormat="1" ht="14.4" x14ac:dyDescent="0.3"/>
    <row r="1639" s="66" customFormat="1" ht="14.4" x14ac:dyDescent="0.3"/>
    <row r="1640" s="66" customFormat="1" ht="14.4" x14ac:dyDescent="0.3"/>
    <row r="1641" s="66" customFormat="1" ht="14.4" x14ac:dyDescent="0.3"/>
    <row r="1642" s="66" customFormat="1" ht="14.4" x14ac:dyDescent="0.3"/>
    <row r="1643" s="66" customFormat="1" ht="14.4" x14ac:dyDescent="0.3"/>
    <row r="1644" s="66" customFormat="1" ht="14.4" x14ac:dyDescent="0.3"/>
    <row r="1645" s="66" customFormat="1" ht="14.4" x14ac:dyDescent="0.3"/>
    <row r="1646" s="66" customFormat="1" ht="14.4" x14ac:dyDescent="0.3"/>
    <row r="1647" s="66" customFormat="1" ht="14.4" x14ac:dyDescent="0.3"/>
    <row r="1648" s="66" customFormat="1" ht="14.4" x14ac:dyDescent="0.3"/>
    <row r="1649" s="66" customFormat="1" ht="14.4" x14ac:dyDescent="0.3"/>
    <row r="1650" s="66" customFormat="1" ht="14.4" x14ac:dyDescent="0.3"/>
    <row r="1651" s="66" customFormat="1" ht="14.4" x14ac:dyDescent="0.3"/>
    <row r="1652" s="66" customFormat="1" ht="14.4" x14ac:dyDescent="0.3"/>
    <row r="1653" s="66" customFormat="1" ht="14.4" x14ac:dyDescent="0.3"/>
    <row r="1654" s="66" customFormat="1" ht="14.4" x14ac:dyDescent="0.3"/>
    <row r="1655" s="66" customFormat="1" ht="14.4" x14ac:dyDescent="0.3"/>
    <row r="1656" s="66" customFormat="1" ht="14.4" x14ac:dyDescent="0.3"/>
    <row r="1657" s="66" customFormat="1" ht="14.4" x14ac:dyDescent="0.3"/>
    <row r="1658" s="66" customFormat="1" ht="14.4" x14ac:dyDescent="0.3"/>
    <row r="1659" s="66" customFormat="1" ht="14.4" x14ac:dyDescent="0.3"/>
    <row r="1660" s="66" customFormat="1" ht="14.4" x14ac:dyDescent="0.3"/>
    <row r="1661" s="66" customFormat="1" ht="14.4" x14ac:dyDescent="0.3"/>
    <row r="1662" s="66" customFormat="1" ht="14.4" x14ac:dyDescent="0.3"/>
    <row r="1663" s="66" customFormat="1" ht="14.4" x14ac:dyDescent="0.3"/>
    <row r="1664" s="66" customFormat="1" ht="14.4" x14ac:dyDescent="0.3"/>
    <row r="1665" s="66" customFormat="1" ht="14.4" x14ac:dyDescent="0.3"/>
    <row r="1666" s="66" customFormat="1" ht="14.4" x14ac:dyDescent="0.3"/>
    <row r="1667" s="66" customFormat="1" ht="14.4" x14ac:dyDescent="0.3"/>
    <row r="1668" s="66" customFormat="1" ht="14.4" x14ac:dyDescent="0.3"/>
    <row r="1669" s="66" customFormat="1" ht="14.4" x14ac:dyDescent="0.3"/>
    <row r="1670" s="66" customFormat="1" ht="14.4" x14ac:dyDescent="0.3"/>
    <row r="1671" s="66" customFormat="1" ht="14.4" x14ac:dyDescent="0.3"/>
    <row r="1672" s="66" customFormat="1" ht="14.4" x14ac:dyDescent="0.3"/>
    <row r="1673" s="66" customFormat="1" ht="14.4" x14ac:dyDescent="0.3"/>
    <row r="1674" s="66" customFormat="1" ht="14.4" x14ac:dyDescent="0.3"/>
    <row r="1675" s="66" customFormat="1" ht="14.4" x14ac:dyDescent="0.3"/>
    <row r="1676" s="66" customFormat="1" ht="14.4" x14ac:dyDescent="0.3"/>
    <row r="1677" s="66" customFormat="1" ht="14.4" x14ac:dyDescent="0.3"/>
    <row r="1678" s="66" customFormat="1" ht="14.4" x14ac:dyDescent="0.3"/>
    <row r="1679" s="66" customFormat="1" ht="14.4" x14ac:dyDescent="0.3"/>
    <row r="1680" s="66" customFormat="1" ht="14.4" x14ac:dyDescent="0.3"/>
    <row r="1681" s="66" customFormat="1" ht="14.4" x14ac:dyDescent="0.3"/>
    <row r="1682" s="66" customFormat="1" ht="14.4" x14ac:dyDescent="0.3"/>
    <row r="1683" s="66" customFormat="1" ht="14.4" x14ac:dyDescent="0.3"/>
    <row r="1684" s="66" customFormat="1" ht="14.4" x14ac:dyDescent="0.3"/>
    <row r="1685" s="66" customFormat="1" ht="14.4" x14ac:dyDescent="0.3"/>
    <row r="1686" s="66" customFormat="1" ht="14.4" x14ac:dyDescent="0.3"/>
    <row r="1687" s="66" customFormat="1" ht="14.4" x14ac:dyDescent="0.3"/>
    <row r="1688" s="66" customFormat="1" ht="14.4" x14ac:dyDescent="0.3"/>
    <row r="1689" s="66" customFormat="1" ht="14.4" x14ac:dyDescent="0.3"/>
    <row r="1690" s="66" customFormat="1" ht="14.4" x14ac:dyDescent="0.3"/>
    <row r="1691" s="66" customFormat="1" ht="14.4" x14ac:dyDescent="0.3"/>
    <row r="1692" s="66" customFormat="1" ht="14.4" x14ac:dyDescent="0.3"/>
    <row r="1693" s="66" customFormat="1" ht="14.4" x14ac:dyDescent="0.3"/>
    <row r="1694" s="66" customFormat="1" ht="14.4" x14ac:dyDescent="0.3"/>
    <row r="1695" s="66" customFormat="1" ht="14.4" x14ac:dyDescent="0.3"/>
    <row r="1696" s="66" customFormat="1" ht="14.4" x14ac:dyDescent="0.3"/>
    <row r="1697" s="66" customFormat="1" ht="14.4" x14ac:dyDescent="0.3"/>
    <row r="1698" s="66" customFormat="1" ht="14.4" x14ac:dyDescent="0.3"/>
    <row r="1699" s="66" customFormat="1" ht="14.4" x14ac:dyDescent="0.3"/>
    <row r="1700" s="66" customFormat="1" ht="14.4" x14ac:dyDescent="0.3"/>
    <row r="1701" s="66" customFormat="1" ht="14.4" x14ac:dyDescent="0.3"/>
    <row r="1702" s="66" customFormat="1" ht="14.4" x14ac:dyDescent="0.3"/>
    <row r="1703" s="66" customFormat="1" ht="14.4" x14ac:dyDescent="0.3"/>
    <row r="1704" s="66" customFormat="1" ht="14.4" x14ac:dyDescent="0.3"/>
    <row r="1705" s="66" customFormat="1" ht="14.4" x14ac:dyDescent="0.3"/>
    <row r="1706" s="66" customFormat="1" ht="14.4" x14ac:dyDescent="0.3"/>
    <row r="1707" s="66" customFormat="1" ht="14.4" x14ac:dyDescent="0.3"/>
    <row r="1708" s="66" customFormat="1" ht="14.4" x14ac:dyDescent="0.3"/>
    <row r="1709" s="66" customFormat="1" ht="14.4" x14ac:dyDescent="0.3"/>
    <row r="1710" s="66" customFormat="1" ht="14.4" x14ac:dyDescent="0.3"/>
    <row r="1711" s="66" customFormat="1" ht="14.4" x14ac:dyDescent="0.3"/>
    <row r="1712" s="66" customFormat="1" ht="14.4" x14ac:dyDescent="0.3"/>
    <row r="1713" s="66" customFormat="1" ht="14.4" x14ac:dyDescent="0.3"/>
    <row r="1714" s="66" customFormat="1" ht="14.4" x14ac:dyDescent="0.3"/>
    <row r="1715" s="66" customFormat="1" ht="14.4" x14ac:dyDescent="0.3"/>
    <row r="1716" s="66" customFormat="1" ht="14.4" x14ac:dyDescent="0.3"/>
    <row r="1717" s="66" customFormat="1" ht="14.4" x14ac:dyDescent="0.3"/>
    <row r="1718" s="66" customFormat="1" ht="14.4" x14ac:dyDescent="0.3"/>
    <row r="1719" s="66" customFormat="1" ht="14.4" x14ac:dyDescent="0.3"/>
    <row r="1720" s="66" customFormat="1" ht="14.4" x14ac:dyDescent="0.3"/>
    <row r="1721" s="66" customFormat="1" ht="14.4" x14ac:dyDescent="0.3"/>
    <row r="1722" s="66" customFormat="1" ht="14.4" x14ac:dyDescent="0.3"/>
    <row r="1723" s="66" customFormat="1" ht="14.4" x14ac:dyDescent="0.3"/>
    <row r="1724" s="66" customFormat="1" ht="14.4" x14ac:dyDescent="0.3"/>
    <row r="1725" s="66" customFormat="1" ht="14.4" x14ac:dyDescent="0.3"/>
    <row r="1726" s="66" customFormat="1" ht="14.4" x14ac:dyDescent="0.3"/>
    <row r="1727" s="66" customFormat="1" ht="14.4" x14ac:dyDescent="0.3"/>
    <row r="1728" s="66" customFormat="1" ht="14.4" x14ac:dyDescent="0.3"/>
    <row r="1729" s="66" customFormat="1" ht="14.4" x14ac:dyDescent="0.3"/>
    <row r="1730" s="66" customFormat="1" ht="14.4" x14ac:dyDescent="0.3"/>
    <row r="1731" s="66" customFormat="1" ht="14.4" x14ac:dyDescent="0.3"/>
    <row r="1732" s="66" customFormat="1" ht="14.4" x14ac:dyDescent="0.3"/>
    <row r="1733" s="66" customFormat="1" ht="14.4" x14ac:dyDescent="0.3"/>
    <row r="1734" s="66" customFormat="1" ht="14.4" x14ac:dyDescent="0.3"/>
    <row r="1735" s="66" customFormat="1" ht="14.4" x14ac:dyDescent="0.3"/>
    <row r="1736" s="66" customFormat="1" ht="14.4" x14ac:dyDescent="0.3"/>
    <row r="1737" s="66" customFormat="1" ht="14.4" x14ac:dyDescent="0.3"/>
    <row r="1738" s="66" customFormat="1" ht="14.4" x14ac:dyDescent="0.3"/>
    <row r="1739" s="66" customFormat="1" ht="14.4" x14ac:dyDescent="0.3"/>
    <row r="1740" s="66" customFormat="1" ht="14.4" x14ac:dyDescent="0.3"/>
    <row r="1741" s="66" customFormat="1" ht="14.4" x14ac:dyDescent="0.3"/>
    <row r="1742" s="66" customFormat="1" ht="14.4" x14ac:dyDescent="0.3"/>
    <row r="1743" s="66" customFormat="1" ht="14.4" x14ac:dyDescent="0.3"/>
    <row r="1744" s="66" customFormat="1" ht="14.4" x14ac:dyDescent="0.3"/>
    <row r="1745" s="66" customFormat="1" ht="14.4" x14ac:dyDescent="0.3"/>
    <row r="1746" s="66" customFormat="1" ht="14.4" x14ac:dyDescent="0.3"/>
    <row r="1747" s="66" customFormat="1" ht="14.4" x14ac:dyDescent="0.3"/>
    <row r="1748" s="66" customFormat="1" ht="14.4" x14ac:dyDescent="0.3"/>
    <row r="1749" s="66" customFormat="1" ht="14.4" x14ac:dyDescent="0.3"/>
    <row r="1750" s="66" customFormat="1" ht="14.4" x14ac:dyDescent="0.3"/>
    <row r="1751" s="66" customFormat="1" ht="14.4" x14ac:dyDescent="0.3"/>
    <row r="1752" s="66" customFormat="1" ht="14.4" x14ac:dyDescent="0.3"/>
    <row r="1753" s="66" customFormat="1" ht="14.4" x14ac:dyDescent="0.3"/>
    <row r="1754" s="66" customFormat="1" ht="14.4" x14ac:dyDescent="0.3"/>
    <row r="1755" s="66" customFormat="1" ht="14.4" x14ac:dyDescent="0.3"/>
    <row r="1756" s="66" customFormat="1" ht="14.4" x14ac:dyDescent="0.3"/>
    <row r="1757" s="66" customFormat="1" ht="14.4" x14ac:dyDescent="0.3"/>
    <row r="1758" s="66" customFormat="1" ht="14.4" x14ac:dyDescent="0.3"/>
    <row r="1759" s="66" customFormat="1" ht="14.4" x14ac:dyDescent="0.3"/>
    <row r="1760" s="66" customFormat="1" ht="14.4" x14ac:dyDescent="0.3"/>
    <row r="1761" s="66" customFormat="1" ht="14.4" x14ac:dyDescent="0.3"/>
    <row r="1762" s="66" customFormat="1" ht="14.4" x14ac:dyDescent="0.3"/>
    <row r="1763" s="66" customFormat="1" ht="14.4" x14ac:dyDescent="0.3"/>
    <row r="1764" s="66" customFormat="1" ht="14.4" x14ac:dyDescent="0.3"/>
    <row r="1765" s="66" customFormat="1" ht="14.4" x14ac:dyDescent="0.3"/>
    <row r="1766" s="66" customFormat="1" ht="14.4" x14ac:dyDescent="0.3"/>
    <row r="1767" s="66" customFormat="1" ht="14.4" x14ac:dyDescent="0.3"/>
    <row r="1768" s="66" customFormat="1" ht="14.4" x14ac:dyDescent="0.3"/>
    <row r="1769" s="66" customFormat="1" ht="14.4" x14ac:dyDescent="0.3"/>
    <row r="1770" s="66" customFormat="1" ht="14.4" x14ac:dyDescent="0.3"/>
    <row r="1771" s="66" customFormat="1" ht="14.4" x14ac:dyDescent="0.3"/>
    <row r="1772" s="66" customFormat="1" ht="14.4" x14ac:dyDescent="0.3"/>
    <row r="1773" s="66" customFormat="1" ht="14.4" x14ac:dyDescent="0.3"/>
    <row r="1774" s="66" customFormat="1" ht="14.4" x14ac:dyDescent="0.3"/>
    <row r="1775" s="66" customFormat="1" ht="14.4" x14ac:dyDescent="0.3"/>
    <row r="1776" s="66" customFormat="1" ht="14.4" x14ac:dyDescent="0.3"/>
    <row r="1777" s="66" customFormat="1" ht="14.4" x14ac:dyDescent="0.3"/>
    <row r="1778" s="66" customFormat="1" ht="14.4" x14ac:dyDescent="0.3"/>
    <row r="1779" s="66" customFormat="1" ht="14.4" x14ac:dyDescent="0.3"/>
    <row r="1780" s="66" customFormat="1" ht="14.4" x14ac:dyDescent="0.3"/>
    <row r="1781" s="66" customFormat="1" ht="14.4" x14ac:dyDescent="0.3"/>
    <row r="1782" s="66" customFormat="1" ht="14.4" x14ac:dyDescent="0.3"/>
    <row r="1783" s="66" customFormat="1" ht="14.4" x14ac:dyDescent="0.3"/>
    <row r="1784" s="66" customFormat="1" ht="14.4" x14ac:dyDescent="0.3"/>
    <row r="1785" s="66" customFormat="1" ht="14.4" x14ac:dyDescent="0.3"/>
    <row r="1786" s="66" customFormat="1" ht="14.4" x14ac:dyDescent="0.3"/>
    <row r="1787" s="66" customFormat="1" ht="14.4" x14ac:dyDescent="0.3"/>
    <row r="1788" s="66" customFormat="1" ht="14.4" x14ac:dyDescent="0.3"/>
    <row r="1789" s="66" customFormat="1" ht="14.4" x14ac:dyDescent="0.3"/>
    <row r="1790" s="66" customFormat="1" ht="14.4" x14ac:dyDescent="0.3"/>
    <row r="1791" s="66" customFormat="1" ht="14.4" x14ac:dyDescent="0.3"/>
    <row r="1792" s="66" customFormat="1" ht="14.4" x14ac:dyDescent="0.3"/>
    <row r="1793" s="66" customFormat="1" ht="14.4" x14ac:dyDescent="0.3"/>
    <row r="1794" s="66" customFormat="1" ht="14.4" x14ac:dyDescent="0.3"/>
    <row r="1795" s="66" customFormat="1" ht="14.4" x14ac:dyDescent="0.3"/>
    <row r="1796" s="66" customFormat="1" ht="14.4" x14ac:dyDescent="0.3"/>
    <row r="1797" s="66" customFormat="1" ht="14.4" x14ac:dyDescent="0.3"/>
    <row r="1798" s="66" customFormat="1" ht="14.4" x14ac:dyDescent="0.3"/>
    <row r="1799" s="66" customFormat="1" ht="14.4" x14ac:dyDescent="0.3"/>
    <row r="1800" s="66" customFormat="1" ht="14.4" x14ac:dyDescent="0.3"/>
    <row r="1801" s="66" customFormat="1" ht="14.4" x14ac:dyDescent="0.3"/>
    <row r="1802" s="66" customFormat="1" ht="14.4" x14ac:dyDescent="0.3"/>
    <row r="1803" s="66" customFormat="1" ht="14.4" x14ac:dyDescent="0.3"/>
    <row r="1804" s="66" customFormat="1" ht="14.4" x14ac:dyDescent="0.3"/>
    <row r="1805" s="66" customFormat="1" ht="14.4" x14ac:dyDescent="0.3"/>
    <row r="1806" s="66" customFormat="1" ht="14.4" x14ac:dyDescent="0.3"/>
    <row r="1807" s="66" customFormat="1" ht="14.4" x14ac:dyDescent="0.3"/>
    <row r="1808" s="66" customFormat="1" ht="14.4" x14ac:dyDescent="0.3"/>
    <row r="1809" s="66" customFormat="1" ht="14.4" x14ac:dyDescent="0.3"/>
    <row r="1810" s="66" customFormat="1" ht="14.4" x14ac:dyDescent="0.3"/>
    <row r="1811" s="66" customFormat="1" ht="14.4" x14ac:dyDescent="0.3"/>
    <row r="1812" s="66" customFormat="1" ht="14.4" x14ac:dyDescent="0.3"/>
    <row r="1813" s="66" customFormat="1" ht="14.4" x14ac:dyDescent="0.3"/>
    <row r="1814" s="66" customFormat="1" ht="14.4" x14ac:dyDescent="0.3"/>
    <row r="1815" s="66" customFormat="1" ht="14.4" x14ac:dyDescent="0.3"/>
    <row r="1816" s="66" customFormat="1" ht="14.4" x14ac:dyDescent="0.3"/>
    <row r="1817" s="66" customFormat="1" ht="14.4" x14ac:dyDescent="0.3"/>
    <row r="1818" s="66" customFormat="1" ht="14.4" x14ac:dyDescent="0.3"/>
    <row r="1819" s="66" customFormat="1" ht="14.4" x14ac:dyDescent="0.3"/>
    <row r="1820" s="66" customFormat="1" ht="14.4" x14ac:dyDescent="0.3"/>
    <row r="1821" s="66" customFormat="1" ht="14.4" x14ac:dyDescent="0.3"/>
    <row r="1822" s="66" customFormat="1" ht="14.4" x14ac:dyDescent="0.3"/>
    <row r="1823" s="66" customFormat="1" ht="14.4" x14ac:dyDescent="0.3"/>
    <row r="1824" s="66" customFormat="1" ht="14.4" x14ac:dyDescent="0.3"/>
    <row r="1825" s="66" customFormat="1" ht="14.4" x14ac:dyDescent="0.3"/>
    <row r="1826" s="66" customFormat="1" ht="14.4" x14ac:dyDescent="0.3"/>
    <row r="1827" s="66" customFormat="1" ht="14.4" x14ac:dyDescent="0.3"/>
    <row r="1828" s="66" customFormat="1" ht="14.4" x14ac:dyDescent="0.3"/>
    <row r="1829" s="66" customFormat="1" ht="14.4" x14ac:dyDescent="0.3"/>
    <row r="1830" s="66" customFormat="1" ht="14.4" x14ac:dyDescent="0.3"/>
    <row r="1831" s="66" customFormat="1" ht="14.4" x14ac:dyDescent="0.3"/>
    <row r="1832" s="66" customFormat="1" ht="14.4" x14ac:dyDescent="0.3"/>
    <row r="1833" s="66" customFormat="1" ht="14.4" x14ac:dyDescent="0.3"/>
    <row r="1834" s="66" customFormat="1" ht="14.4" x14ac:dyDescent="0.3"/>
    <row r="1835" s="66" customFormat="1" ht="14.4" x14ac:dyDescent="0.3"/>
    <row r="1836" s="66" customFormat="1" ht="14.4" x14ac:dyDescent="0.3"/>
    <row r="1837" s="66" customFormat="1" ht="14.4" x14ac:dyDescent="0.3"/>
    <row r="1838" s="66" customFormat="1" ht="14.4" x14ac:dyDescent="0.3"/>
    <row r="1839" s="66" customFormat="1" ht="14.4" x14ac:dyDescent="0.3"/>
    <row r="1840" s="66" customFormat="1" ht="14.4" x14ac:dyDescent="0.3"/>
    <row r="1841" s="66" customFormat="1" ht="14.4" x14ac:dyDescent="0.3"/>
    <row r="1842" s="66" customFormat="1" ht="14.4" x14ac:dyDescent="0.3"/>
    <row r="1843" s="66" customFormat="1" ht="14.4" x14ac:dyDescent="0.3"/>
    <row r="1844" s="66" customFormat="1" ht="14.4" x14ac:dyDescent="0.3"/>
    <row r="1845" s="66" customFormat="1" ht="14.4" x14ac:dyDescent="0.3"/>
    <row r="1846" s="66" customFormat="1" ht="14.4" x14ac:dyDescent="0.3"/>
    <row r="1847" s="66" customFormat="1" ht="14.4" x14ac:dyDescent="0.3"/>
    <row r="1848" s="66" customFormat="1" ht="14.4" x14ac:dyDescent="0.3"/>
    <row r="1849" s="66" customFormat="1" ht="14.4" x14ac:dyDescent="0.3"/>
    <row r="1850" s="66" customFormat="1" ht="14.4" x14ac:dyDescent="0.3"/>
    <row r="1851" s="66" customFormat="1" ht="14.4" x14ac:dyDescent="0.3"/>
    <row r="1852" s="66" customFormat="1" ht="14.4" x14ac:dyDescent="0.3"/>
    <row r="1853" s="66" customFormat="1" ht="14.4" x14ac:dyDescent="0.3"/>
    <row r="1854" s="66" customFormat="1" ht="14.4" x14ac:dyDescent="0.3"/>
    <row r="1855" s="66" customFormat="1" ht="14.4" x14ac:dyDescent="0.3"/>
    <row r="1856" s="66" customFormat="1" ht="14.4" x14ac:dyDescent="0.3"/>
    <row r="1857" s="66" customFormat="1" ht="14.4" x14ac:dyDescent="0.3"/>
    <row r="1858" s="66" customFormat="1" ht="14.4" x14ac:dyDescent="0.3"/>
    <row r="1859" s="66" customFormat="1" ht="14.4" x14ac:dyDescent="0.3"/>
    <row r="1860" s="66" customFormat="1" ht="14.4" x14ac:dyDescent="0.3"/>
    <row r="1861" s="66" customFormat="1" ht="14.4" x14ac:dyDescent="0.3"/>
    <row r="1862" s="66" customFormat="1" ht="14.4" x14ac:dyDescent="0.3"/>
    <row r="1863" s="66" customFormat="1" ht="14.4" x14ac:dyDescent="0.3"/>
    <row r="1864" s="66" customFormat="1" ht="14.4" x14ac:dyDescent="0.3"/>
    <row r="1865" s="66" customFormat="1" ht="14.4" x14ac:dyDescent="0.3"/>
    <row r="1866" s="66" customFormat="1" ht="14.4" x14ac:dyDescent="0.3"/>
    <row r="1867" s="66" customFormat="1" ht="14.4" x14ac:dyDescent="0.3"/>
    <row r="1868" s="66" customFormat="1" ht="14.4" x14ac:dyDescent="0.3"/>
    <row r="1869" s="66" customFormat="1" ht="14.4" x14ac:dyDescent="0.3"/>
    <row r="1870" s="66" customFormat="1" ht="14.4" x14ac:dyDescent="0.3"/>
    <row r="1871" s="66" customFormat="1" ht="14.4" x14ac:dyDescent="0.3"/>
    <row r="1872" s="66" customFormat="1" ht="14.4" x14ac:dyDescent="0.3"/>
    <row r="1873" s="66" customFormat="1" ht="14.4" x14ac:dyDescent="0.3"/>
    <row r="1874" s="66" customFormat="1" ht="14.4" x14ac:dyDescent="0.3"/>
    <row r="1875" s="66" customFormat="1" ht="14.4" x14ac:dyDescent="0.3"/>
    <row r="1876" s="66" customFormat="1" ht="14.4" x14ac:dyDescent="0.3"/>
    <row r="1877" s="66" customFormat="1" ht="14.4" x14ac:dyDescent="0.3"/>
    <row r="1878" s="66" customFormat="1" ht="14.4" x14ac:dyDescent="0.3"/>
    <row r="1879" s="66" customFormat="1" ht="14.4" x14ac:dyDescent="0.3"/>
    <row r="1880" s="66" customFormat="1" ht="14.4" x14ac:dyDescent="0.3"/>
    <row r="1881" s="66" customFormat="1" ht="14.4" x14ac:dyDescent="0.3"/>
    <row r="1882" s="66" customFormat="1" ht="14.4" x14ac:dyDescent="0.3"/>
    <row r="1883" s="66" customFormat="1" ht="14.4" x14ac:dyDescent="0.3"/>
    <row r="1884" s="66" customFormat="1" ht="14.4" x14ac:dyDescent="0.3"/>
    <row r="1885" s="66" customFormat="1" ht="14.4" x14ac:dyDescent="0.3"/>
    <row r="1886" s="66" customFormat="1" ht="14.4" x14ac:dyDescent="0.3"/>
    <row r="1887" s="66" customFormat="1" ht="14.4" x14ac:dyDescent="0.3"/>
    <row r="1888" s="66" customFormat="1" ht="14.4" x14ac:dyDescent="0.3"/>
    <row r="1889" s="66" customFormat="1" ht="14.4" x14ac:dyDescent="0.3"/>
    <row r="1890" s="66" customFormat="1" ht="14.4" x14ac:dyDescent="0.3"/>
    <row r="1891" s="66" customFormat="1" ht="14.4" x14ac:dyDescent="0.3"/>
    <row r="1892" s="66" customFormat="1" ht="14.4" x14ac:dyDescent="0.3"/>
    <row r="1893" s="66" customFormat="1" ht="14.4" x14ac:dyDescent="0.3"/>
    <row r="1894" s="66" customFormat="1" ht="14.4" x14ac:dyDescent="0.3"/>
    <row r="1895" s="66" customFormat="1" ht="14.4" x14ac:dyDescent="0.3"/>
    <row r="1896" s="66" customFormat="1" ht="14.4" x14ac:dyDescent="0.3"/>
    <row r="1897" s="66" customFormat="1" ht="14.4" x14ac:dyDescent="0.3"/>
    <row r="1898" s="66" customFormat="1" ht="14.4" x14ac:dyDescent="0.3"/>
    <row r="1899" s="66" customFormat="1" ht="14.4" x14ac:dyDescent="0.3"/>
    <row r="1900" s="66" customFormat="1" ht="14.4" x14ac:dyDescent="0.3"/>
    <row r="1901" s="66" customFormat="1" ht="14.4" x14ac:dyDescent="0.3"/>
    <row r="1902" s="66" customFormat="1" ht="14.4" x14ac:dyDescent="0.3"/>
    <row r="1903" s="66" customFormat="1" ht="14.4" x14ac:dyDescent="0.3"/>
    <row r="1904" s="66" customFormat="1" ht="14.4" x14ac:dyDescent="0.3"/>
    <row r="1905" s="66" customFormat="1" ht="14.4" x14ac:dyDescent="0.3"/>
    <row r="1906" s="66" customFormat="1" ht="14.4" x14ac:dyDescent="0.3"/>
    <row r="1907" s="66" customFormat="1" ht="14.4" x14ac:dyDescent="0.3"/>
    <row r="1908" s="66" customFormat="1" ht="14.4" x14ac:dyDescent="0.3"/>
    <row r="1909" s="66" customFormat="1" ht="14.4" x14ac:dyDescent="0.3"/>
    <row r="1910" s="66" customFormat="1" ht="14.4" x14ac:dyDescent="0.3"/>
    <row r="1911" s="66" customFormat="1" ht="14.4" x14ac:dyDescent="0.3"/>
    <row r="1912" s="66" customFormat="1" ht="14.4" x14ac:dyDescent="0.3"/>
    <row r="1913" s="66" customFormat="1" ht="14.4" x14ac:dyDescent="0.3"/>
    <row r="1914" s="66" customFormat="1" ht="14.4" x14ac:dyDescent="0.3"/>
    <row r="1915" s="66" customFormat="1" ht="14.4" x14ac:dyDescent="0.3"/>
    <row r="1916" s="66" customFormat="1" ht="14.4" x14ac:dyDescent="0.3"/>
    <row r="1917" s="66" customFormat="1" ht="14.4" x14ac:dyDescent="0.3"/>
    <row r="1918" s="66" customFormat="1" ht="14.4" x14ac:dyDescent="0.3"/>
    <row r="1919" s="66" customFormat="1" ht="14.4" x14ac:dyDescent="0.3"/>
    <row r="1920" s="66" customFormat="1" ht="14.4" x14ac:dyDescent="0.3"/>
    <row r="1921" s="66" customFormat="1" ht="14.4" x14ac:dyDescent="0.3"/>
    <row r="1922" s="66" customFormat="1" ht="14.4" x14ac:dyDescent="0.3"/>
    <row r="1923" s="66" customFormat="1" ht="14.4" x14ac:dyDescent="0.3"/>
    <row r="1924" s="66" customFormat="1" ht="14.4" x14ac:dyDescent="0.3"/>
    <row r="1925" s="66" customFormat="1" ht="14.4" x14ac:dyDescent="0.3"/>
    <row r="1926" s="66" customFormat="1" ht="14.4" x14ac:dyDescent="0.3"/>
    <row r="1927" s="66" customFormat="1" ht="14.4" x14ac:dyDescent="0.3"/>
    <row r="1928" s="66" customFormat="1" ht="14.4" x14ac:dyDescent="0.3"/>
    <row r="1929" s="66" customFormat="1" ht="14.4" x14ac:dyDescent="0.3"/>
    <row r="1930" s="66" customFormat="1" ht="14.4" x14ac:dyDescent="0.3"/>
    <row r="1931" s="66" customFormat="1" ht="14.4" x14ac:dyDescent="0.3"/>
    <row r="1932" s="66" customFormat="1" ht="14.4" x14ac:dyDescent="0.3"/>
    <row r="1933" s="66" customFormat="1" ht="14.4" x14ac:dyDescent="0.3"/>
    <row r="1934" s="66" customFormat="1" ht="14.4" x14ac:dyDescent="0.3"/>
    <row r="1935" s="66" customFormat="1" ht="14.4" x14ac:dyDescent="0.3"/>
    <row r="1936" s="66" customFormat="1" ht="14.4" x14ac:dyDescent="0.3"/>
    <row r="1937" s="66" customFormat="1" ht="14.4" x14ac:dyDescent="0.3"/>
    <row r="1938" s="66" customFormat="1" ht="14.4" x14ac:dyDescent="0.3"/>
    <row r="1939" s="66" customFormat="1" ht="14.4" x14ac:dyDescent="0.3"/>
    <row r="1940" s="66" customFormat="1" ht="14.4" x14ac:dyDescent="0.3"/>
    <row r="1941" s="66" customFormat="1" ht="14.4" x14ac:dyDescent="0.3"/>
    <row r="1942" s="66" customFormat="1" ht="14.4" x14ac:dyDescent="0.3"/>
    <row r="1943" s="66" customFormat="1" ht="14.4" x14ac:dyDescent="0.3"/>
    <row r="1944" s="66" customFormat="1" ht="14.4" x14ac:dyDescent="0.3"/>
    <row r="1945" s="66" customFormat="1" ht="14.4" x14ac:dyDescent="0.3"/>
    <row r="1946" s="66" customFormat="1" ht="14.4" x14ac:dyDescent="0.3"/>
    <row r="1947" s="66" customFormat="1" ht="14.4" x14ac:dyDescent="0.3"/>
    <row r="1948" s="66" customFormat="1" ht="14.4" x14ac:dyDescent="0.3"/>
    <row r="1949" s="66" customFormat="1" ht="14.4" x14ac:dyDescent="0.3"/>
    <row r="1950" s="66" customFormat="1" ht="14.4" x14ac:dyDescent="0.3"/>
    <row r="1951" s="66" customFormat="1" ht="14.4" x14ac:dyDescent="0.3"/>
    <row r="1952" s="66" customFormat="1" ht="14.4" x14ac:dyDescent="0.3"/>
    <row r="1953" s="66" customFormat="1" ht="14.4" x14ac:dyDescent="0.3"/>
    <row r="1954" s="66" customFormat="1" ht="14.4" x14ac:dyDescent="0.3"/>
    <row r="1955" s="66" customFormat="1" ht="14.4" x14ac:dyDescent="0.3"/>
    <row r="1956" s="66" customFormat="1" ht="14.4" x14ac:dyDescent="0.3"/>
    <row r="1957" s="66" customFormat="1" ht="14.4" x14ac:dyDescent="0.3"/>
    <row r="1958" s="66" customFormat="1" ht="14.4" x14ac:dyDescent="0.3"/>
    <row r="1959" s="66" customFormat="1" ht="14.4" x14ac:dyDescent="0.3"/>
    <row r="1960" s="66" customFormat="1" ht="14.4" x14ac:dyDescent="0.3"/>
    <row r="1961" s="66" customFormat="1" ht="14.4" x14ac:dyDescent="0.3"/>
    <row r="1962" s="66" customFormat="1" ht="14.4" x14ac:dyDescent="0.3"/>
    <row r="1963" s="66" customFormat="1" ht="14.4" x14ac:dyDescent="0.3"/>
    <row r="1964" s="66" customFormat="1" ht="14.4" x14ac:dyDescent="0.3"/>
    <row r="1965" s="66" customFormat="1" ht="14.4" x14ac:dyDescent="0.3"/>
    <row r="1966" s="66" customFormat="1" ht="14.4" x14ac:dyDescent="0.3"/>
    <row r="1967" s="66" customFormat="1" ht="14.4" x14ac:dyDescent="0.3"/>
    <row r="1968" s="66" customFormat="1" ht="14.4" x14ac:dyDescent="0.3"/>
    <row r="1969" s="66" customFormat="1" ht="14.4" x14ac:dyDescent="0.3"/>
    <row r="1970" s="66" customFormat="1" ht="14.4" x14ac:dyDescent="0.3"/>
    <row r="1971" s="66" customFormat="1" ht="14.4" x14ac:dyDescent="0.3"/>
    <row r="1972" s="66" customFormat="1" ht="14.4" x14ac:dyDescent="0.3"/>
    <row r="1973" s="66" customFormat="1" ht="14.4" x14ac:dyDescent="0.3"/>
    <row r="1974" s="66" customFormat="1" ht="14.4" x14ac:dyDescent="0.3"/>
    <row r="1975" s="66" customFormat="1" ht="14.4" x14ac:dyDescent="0.3"/>
    <row r="1976" s="66" customFormat="1" ht="14.4" x14ac:dyDescent="0.3"/>
    <row r="1977" s="66" customFormat="1" ht="14.4" x14ac:dyDescent="0.3"/>
    <row r="1978" s="66" customFormat="1" ht="14.4" x14ac:dyDescent="0.3"/>
    <row r="1979" s="66" customFormat="1" ht="14.4" x14ac:dyDescent="0.3"/>
    <row r="1980" s="66" customFormat="1" ht="14.4" x14ac:dyDescent="0.3"/>
    <row r="1981" s="66" customFormat="1" ht="14.4" x14ac:dyDescent="0.3"/>
    <row r="1982" s="66" customFormat="1" ht="14.4" x14ac:dyDescent="0.3"/>
    <row r="1983" s="66" customFormat="1" ht="14.4" x14ac:dyDescent="0.3"/>
    <row r="1984" s="66" customFormat="1" ht="14.4" x14ac:dyDescent="0.3"/>
    <row r="1985" s="66" customFormat="1" ht="14.4" x14ac:dyDescent="0.3"/>
    <row r="1986" s="66" customFormat="1" ht="14.4" x14ac:dyDescent="0.3"/>
    <row r="1987" s="66" customFormat="1" ht="14.4" x14ac:dyDescent="0.3"/>
    <row r="1988" s="66" customFormat="1" ht="14.4" x14ac:dyDescent="0.3"/>
    <row r="1989" s="66" customFormat="1" ht="14.4" x14ac:dyDescent="0.3"/>
    <row r="1990" s="66" customFormat="1" ht="14.4" x14ac:dyDescent="0.3"/>
    <row r="1991" s="66" customFormat="1" ht="14.4" x14ac:dyDescent="0.3"/>
    <row r="1992" s="66" customFormat="1" ht="14.4" x14ac:dyDescent="0.3"/>
    <row r="1993" s="66" customFormat="1" ht="14.4" x14ac:dyDescent="0.3"/>
    <row r="1994" s="66" customFormat="1" ht="14.4" x14ac:dyDescent="0.3"/>
    <row r="1995" s="66" customFormat="1" ht="14.4" x14ac:dyDescent="0.3"/>
    <row r="1996" s="66" customFormat="1" ht="14.4" x14ac:dyDescent="0.3"/>
    <row r="1997" s="66" customFormat="1" ht="14.4" x14ac:dyDescent="0.3"/>
    <row r="1998" s="66" customFormat="1" ht="14.4" x14ac:dyDescent="0.3"/>
    <row r="1999" s="66" customFormat="1" ht="14.4" x14ac:dyDescent="0.3"/>
    <row r="2000" s="66" customFormat="1" ht="14.4" x14ac:dyDescent="0.3"/>
    <row r="2001" s="66" customFormat="1" ht="14.4" x14ac:dyDescent="0.3"/>
    <row r="2002" s="66" customFormat="1" ht="14.4" x14ac:dyDescent="0.3"/>
    <row r="2003" s="66" customFormat="1" ht="14.4" x14ac:dyDescent="0.3"/>
    <row r="2004" s="66" customFormat="1" ht="14.4" x14ac:dyDescent="0.3"/>
    <row r="2005" s="66" customFormat="1" ht="14.4" x14ac:dyDescent="0.3"/>
    <row r="2006" s="66" customFormat="1" ht="14.4" x14ac:dyDescent="0.3"/>
    <row r="2007" s="66" customFormat="1" ht="14.4" x14ac:dyDescent="0.3"/>
    <row r="2008" s="66" customFormat="1" ht="14.4" x14ac:dyDescent="0.3"/>
    <row r="2009" s="66" customFormat="1" ht="14.4" x14ac:dyDescent="0.3"/>
    <row r="2010" s="66" customFormat="1" ht="14.4" x14ac:dyDescent="0.3"/>
    <row r="2011" s="66" customFormat="1" ht="14.4" x14ac:dyDescent="0.3"/>
    <row r="2012" s="66" customFormat="1" ht="14.4" x14ac:dyDescent="0.3"/>
    <row r="2013" s="66" customFormat="1" ht="14.4" x14ac:dyDescent="0.3"/>
    <row r="2014" s="66" customFormat="1" ht="14.4" x14ac:dyDescent="0.3"/>
    <row r="2015" s="66" customFormat="1" ht="14.4" x14ac:dyDescent="0.3"/>
    <row r="2016" s="66" customFormat="1" ht="14.4" x14ac:dyDescent="0.3"/>
    <row r="2017" s="66" customFormat="1" ht="14.4" x14ac:dyDescent="0.3"/>
    <row r="2018" s="66" customFormat="1" ht="14.4" x14ac:dyDescent="0.3"/>
    <row r="2019" s="66" customFormat="1" ht="14.4" x14ac:dyDescent="0.3"/>
    <row r="2020" s="66" customFormat="1" ht="14.4" x14ac:dyDescent="0.3"/>
    <row r="2021" s="66" customFormat="1" ht="14.4" x14ac:dyDescent="0.3"/>
    <row r="2022" s="66" customFormat="1" ht="14.4" x14ac:dyDescent="0.3"/>
    <row r="2023" s="66" customFormat="1" ht="14.4" x14ac:dyDescent="0.3"/>
    <row r="2024" s="66" customFormat="1" ht="14.4" x14ac:dyDescent="0.3"/>
    <row r="2025" s="66" customFormat="1" ht="14.4" x14ac:dyDescent="0.3"/>
    <row r="2026" s="66" customFormat="1" ht="14.4" x14ac:dyDescent="0.3"/>
    <row r="2027" s="66" customFormat="1" ht="14.4" x14ac:dyDescent="0.3"/>
    <row r="2028" s="66" customFormat="1" ht="14.4" x14ac:dyDescent="0.3"/>
    <row r="2029" s="66" customFormat="1" ht="14.4" x14ac:dyDescent="0.3"/>
    <row r="2030" s="66" customFormat="1" ht="14.4" x14ac:dyDescent="0.3"/>
    <row r="2031" s="66" customFormat="1" ht="14.4" x14ac:dyDescent="0.3"/>
    <row r="2032" s="66" customFormat="1" ht="14.4" x14ac:dyDescent="0.3"/>
    <row r="2033" s="66" customFormat="1" ht="14.4" x14ac:dyDescent="0.3"/>
    <row r="2034" s="66" customFormat="1" ht="14.4" x14ac:dyDescent="0.3"/>
    <row r="2035" s="66" customFormat="1" ht="14.4" x14ac:dyDescent="0.3"/>
    <row r="2036" s="66" customFormat="1" ht="14.4" x14ac:dyDescent="0.3"/>
    <row r="2037" s="66" customFormat="1" ht="14.4" x14ac:dyDescent="0.3"/>
    <row r="2038" s="66" customFormat="1" ht="14.4" x14ac:dyDescent="0.3"/>
    <row r="2039" s="66" customFormat="1" ht="14.4" x14ac:dyDescent="0.3"/>
    <row r="2040" s="66" customFormat="1" ht="14.4" x14ac:dyDescent="0.3"/>
    <row r="2041" s="66" customFormat="1" ht="14.4" x14ac:dyDescent="0.3"/>
    <row r="2042" s="66" customFormat="1" ht="14.4" x14ac:dyDescent="0.3"/>
    <row r="2043" s="66" customFormat="1" ht="14.4" x14ac:dyDescent="0.3"/>
    <row r="2044" s="66" customFormat="1" ht="14.4" x14ac:dyDescent="0.3"/>
    <row r="2045" s="66" customFormat="1" ht="14.4" x14ac:dyDescent="0.3"/>
    <row r="2046" s="66" customFormat="1" ht="14.4" x14ac:dyDescent="0.3"/>
    <row r="2047" s="66" customFormat="1" ht="14.4" x14ac:dyDescent="0.3"/>
    <row r="2048" s="66" customFormat="1" ht="14.4" x14ac:dyDescent="0.3"/>
    <row r="2049" s="66" customFormat="1" ht="14.4" x14ac:dyDescent="0.3"/>
    <row r="2050" s="66" customFormat="1" ht="14.4" x14ac:dyDescent="0.3"/>
    <row r="2051" s="66" customFormat="1" ht="14.4" x14ac:dyDescent="0.3"/>
    <row r="2052" s="66" customFormat="1" ht="14.4" x14ac:dyDescent="0.3"/>
    <row r="2053" s="66" customFormat="1" ht="14.4" x14ac:dyDescent="0.3"/>
    <row r="2054" s="66" customFormat="1" ht="14.4" x14ac:dyDescent="0.3"/>
    <row r="2055" s="66" customFormat="1" ht="14.4" x14ac:dyDescent="0.3"/>
    <row r="2056" s="66" customFormat="1" ht="14.4" x14ac:dyDescent="0.3"/>
    <row r="2057" s="66" customFormat="1" ht="14.4" x14ac:dyDescent="0.3"/>
    <row r="2058" s="66" customFormat="1" ht="14.4" x14ac:dyDescent="0.3"/>
    <row r="2059" s="66" customFormat="1" ht="14.4" x14ac:dyDescent="0.3"/>
    <row r="2060" s="66" customFormat="1" ht="14.4" x14ac:dyDescent="0.3"/>
    <row r="2061" s="66" customFormat="1" ht="14.4" x14ac:dyDescent="0.3"/>
    <row r="2062" s="66" customFormat="1" ht="14.4" x14ac:dyDescent="0.3"/>
    <row r="2063" s="66" customFormat="1" ht="14.4" x14ac:dyDescent="0.3"/>
    <row r="2064" s="66" customFormat="1" ht="14.4" x14ac:dyDescent="0.3"/>
    <row r="2065" s="66" customFormat="1" ht="14.4" x14ac:dyDescent="0.3"/>
    <row r="2066" s="66" customFormat="1" ht="14.4" x14ac:dyDescent="0.3"/>
    <row r="2067" s="66" customFormat="1" ht="14.4" x14ac:dyDescent="0.3"/>
    <row r="2068" s="66" customFormat="1" ht="14.4" x14ac:dyDescent="0.3"/>
    <row r="2069" s="66" customFormat="1" ht="14.4" x14ac:dyDescent="0.3"/>
    <row r="2070" s="66" customFormat="1" ht="14.4" x14ac:dyDescent="0.3"/>
    <row r="2071" s="66" customFormat="1" ht="14.4" x14ac:dyDescent="0.3"/>
    <row r="2072" s="66" customFormat="1" ht="14.4" x14ac:dyDescent="0.3"/>
    <row r="2073" s="66" customFormat="1" ht="14.4" x14ac:dyDescent="0.3"/>
    <row r="2074" s="66" customFormat="1" ht="14.4" x14ac:dyDescent="0.3"/>
    <row r="2075" s="66" customFormat="1" ht="14.4" x14ac:dyDescent="0.3"/>
    <row r="2076" s="66" customFormat="1" ht="14.4" x14ac:dyDescent="0.3"/>
    <row r="2077" s="66" customFormat="1" ht="14.4" x14ac:dyDescent="0.3"/>
    <row r="2078" s="66" customFormat="1" ht="14.4" x14ac:dyDescent="0.3"/>
    <row r="2079" s="66" customFormat="1" ht="14.4" x14ac:dyDescent="0.3"/>
    <row r="2080" s="66" customFormat="1" ht="14.4" x14ac:dyDescent="0.3"/>
    <row r="2081" s="66" customFormat="1" ht="14.4" x14ac:dyDescent="0.3"/>
    <row r="2082" s="66" customFormat="1" ht="14.4" x14ac:dyDescent="0.3"/>
    <row r="2083" s="66" customFormat="1" ht="14.4" x14ac:dyDescent="0.3"/>
    <row r="2084" s="66" customFormat="1" ht="14.4" x14ac:dyDescent="0.3"/>
    <row r="2085" s="66" customFormat="1" ht="14.4" x14ac:dyDescent="0.3"/>
    <row r="2086" s="66" customFormat="1" ht="14.4" x14ac:dyDescent="0.3"/>
    <row r="2087" s="66" customFormat="1" ht="14.4" x14ac:dyDescent="0.3"/>
    <row r="2088" s="66" customFormat="1" ht="14.4" x14ac:dyDescent="0.3"/>
    <row r="2089" s="66" customFormat="1" ht="14.4" x14ac:dyDescent="0.3"/>
    <row r="2090" s="66" customFormat="1" ht="14.4" x14ac:dyDescent="0.3"/>
    <row r="2091" s="66" customFormat="1" ht="14.4" x14ac:dyDescent="0.3"/>
    <row r="2092" s="66" customFormat="1" ht="14.4" x14ac:dyDescent="0.3"/>
    <row r="2093" s="66" customFormat="1" ht="14.4" x14ac:dyDescent="0.3"/>
    <row r="2094" s="66" customFormat="1" ht="14.4" x14ac:dyDescent="0.3"/>
    <row r="2095" s="66" customFormat="1" ht="14.4" x14ac:dyDescent="0.3"/>
    <row r="2096" s="66" customFormat="1" ht="14.4" x14ac:dyDescent="0.3"/>
    <row r="2097" s="66" customFormat="1" ht="14.4" x14ac:dyDescent="0.3"/>
    <row r="2098" s="66" customFormat="1" ht="14.4" x14ac:dyDescent="0.3"/>
    <row r="2099" s="66" customFormat="1" ht="14.4" x14ac:dyDescent="0.3"/>
    <row r="2100" s="66" customFormat="1" ht="14.4" x14ac:dyDescent="0.3"/>
    <row r="2101" s="66" customFormat="1" ht="14.4" x14ac:dyDescent="0.3"/>
    <row r="2102" s="66" customFormat="1" ht="14.4" x14ac:dyDescent="0.3"/>
    <row r="2103" s="66" customFormat="1" ht="14.4" x14ac:dyDescent="0.3"/>
    <row r="2104" s="66" customFormat="1" ht="14.4" x14ac:dyDescent="0.3"/>
    <row r="2105" s="66" customFormat="1" ht="14.4" x14ac:dyDescent="0.3"/>
    <row r="2106" s="66" customFormat="1" ht="14.4" x14ac:dyDescent="0.3"/>
    <row r="2107" s="66" customFormat="1" ht="14.4" x14ac:dyDescent="0.3"/>
    <row r="2108" s="66" customFormat="1" ht="14.4" x14ac:dyDescent="0.3"/>
    <row r="2109" s="66" customFormat="1" ht="14.4" x14ac:dyDescent="0.3"/>
    <row r="2110" s="66" customFormat="1" ht="14.4" x14ac:dyDescent="0.3"/>
    <row r="2111" s="66" customFormat="1" ht="14.4" x14ac:dyDescent="0.3"/>
    <row r="2112" s="66" customFormat="1" ht="14.4" x14ac:dyDescent="0.3"/>
    <row r="2113" s="66" customFormat="1" ht="14.4" x14ac:dyDescent="0.3"/>
    <row r="2114" s="66" customFormat="1" ht="14.4" x14ac:dyDescent="0.3"/>
    <row r="2115" s="66" customFormat="1" ht="14.4" x14ac:dyDescent="0.3"/>
    <row r="2116" s="66" customFormat="1" ht="14.4" x14ac:dyDescent="0.3"/>
    <row r="2117" s="66" customFormat="1" ht="14.4" x14ac:dyDescent="0.3"/>
    <row r="2118" s="66" customFormat="1" ht="14.4" x14ac:dyDescent="0.3"/>
    <row r="2119" s="66" customFormat="1" ht="14.4" x14ac:dyDescent="0.3"/>
    <row r="2120" s="66" customFormat="1" ht="14.4" x14ac:dyDescent="0.3"/>
    <row r="2121" s="66" customFormat="1" ht="14.4" x14ac:dyDescent="0.3"/>
    <row r="2122" s="66" customFormat="1" ht="14.4" x14ac:dyDescent="0.3"/>
    <row r="2123" s="66" customFormat="1" ht="14.4" x14ac:dyDescent="0.3"/>
    <row r="2124" s="66" customFormat="1" ht="14.4" x14ac:dyDescent="0.3"/>
    <row r="2125" s="66" customFormat="1" ht="14.4" x14ac:dyDescent="0.3"/>
    <row r="2126" s="66" customFormat="1" ht="14.4" x14ac:dyDescent="0.3"/>
    <row r="2127" s="66" customFormat="1" ht="14.4" x14ac:dyDescent="0.3"/>
    <row r="2128" s="66" customFormat="1" ht="14.4" x14ac:dyDescent="0.3"/>
    <row r="2129" s="66" customFormat="1" ht="14.4" x14ac:dyDescent="0.3"/>
    <row r="2130" s="66" customFormat="1" ht="14.4" x14ac:dyDescent="0.3"/>
    <row r="2131" s="66" customFormat="1" ht="14.4" x14ac:dyDescent="0.3"/>
    <row r="2132" s="66" customFormat="1" ht="14.4" x14ac:dyDescent="0.3"/>
    <row r="2133" s="66" customFormat="1" ht="14.4" x14ac:dyDescent="0.3"/>
    <row r="2134" s="66" customFormat="1" ht="14.4" x14ac:dyDescent="0.3"/>
    <row r="2135" s="66" customFormat="1" ht="14.4" x14ac:dyDescent="0.3"/>
    <row r="2136" s="66" customFormat="1" ht="14.4" x14ac:dyDescent="0.3"/>
    <row r="2137" s="66" customFormat="1" ht="14.4" x14ac:dyDescent="0.3"/>
    <row r="2138" s="66" customFormat="1" ht="14.4" x14ac:dyDescent="0.3"/>
    <row r="2139" s="66" customFormat="1" ht="14.4" x14ac:dyDescent="0.3"/>
    <row r="2140" s="66" customFormat="1" ht="14.4" x14ac:dyDescent="0.3"/>
    <row r="2141" s="66" customFormat="1" ht="14.4" x14ac:dyDescent="0.3"/>
    <row r="2142" s="66" customFormat="1" ht="14.4" x14ac:dyDescent="0.3"/>
    <row r="2143" s="66" customFormat="1" ht="14.4" x14ac:dyDescent="0.3"/>
    <row r="2144" s="66" customFormat="1" ht="14.4" x14ac:dyDescent="0.3"/>
    <row r="2145" s="66" customFormat="1" ht="14.4" x14ac:dyDescent="0.3"/>
    <row r="2146" s="66" customFormat="1" ht="14.4" x14ac:dyDescent="0.3"/>
    <row r="2147" s="66" customFormat="1" ht="14.4" x14ac:dyDescent="0.3"/>
    <row r="2148" s="66" customFormat="1" ht="14.4" x14ac:dyDescent="0.3"/>
    <row r="2149" s="66" customFormat="1" ht="14.4" x14ac:dyDescent="0.3"/>
    <row r="2150" s="66" customFormat="1" ht="14.4" x14ac:dyDescent="0.3"/>
    <row r="2151" s="66" customFormat="1" ht="14.4" x14ac:dyDescent="0.3"/>
    <row r="2152" s="66" customFormat="1" ht="14.4" x14ac:dyDescent="0.3"/>
    <row r="2153" s="66" customFormat="1" ht="14.4" x14ac:dyDescent="0.3"/>
    <row r="2154" s="66" customFormat="1" ht="14.4" x14ac:dyDescent="0.3"/>
    <row r="2155" s="66" customFormat="1" ht="14.4" x14ac:dyDescent="0.3"/>
    <row r="2156" s="66" customFormat="1" ht="14.4" x14ac:dyDescent="0.3"/>
    <row r="2157" s="66" customFormat="1" ht="14.4" x14ac:dyDescent="0.3"/>
    <row r="2158" s="66" customFormat="1" ht="14.4" x14ac:dyDescent="0.3"/>
    <row r="2159" s="66" customFormat="1" ht="14.4" x14ac:dyDescent="0.3"/>
    <row r="2160" s="66" customFormat="1" ht="14.4" x14ac:dyDescent="0.3"/>
    <row r="2161" s="66" customFormat="1" ht="14.4" x14ac:dyDescent="0.3"/>
    <row r="2162" s="66" customFormat="1" ht="14.4" x14ac:dyDescent="0.3"/>
    <row r="2163" s="66" customFormat="1" ht="14.4" x14ac:dyDescent="0.3"/>
    <row r="2164" s="66" customFormat="1" ht="14.4" x14ac:dyDescent="0.3"/>
    <row r="2165" s="66" customFormat="1" ht="14.4" x14ac:dyDescent="0.3"/>
    <row r="2166" s="66" customFormat="1" ht="14.4" x14ac:dyDescent="0.3"/>
    <row r="2167" s="66" customFormat="1" ht="14.4" x14ac:dyDescent="0.3"/>
    <row r="2168" s="66" customFormat="1" ht="14.4" x14ac:dyDescent="0.3"/>
    <row r="2169" s="66" customFormat="1" ht="14.4" x14ac:dyDescent="0.3"/>
    <row r="2170" s="66" customFormat="1" ht="14.4" x14ac:dyDescent="0.3"/>
    <row r="2171" s="66" customFormat="1" ht="14.4" x14ac:dyDescent="0.3"/>
    <row r="2172" s="66" customFormat="1" ht="14.4" x14ac:dyDescent="0.3"/>
    <row r="2173" s="66" customFormat="1" ht="14.4" x14ac:dyDescent="0.3"/>
    <row r="2174" s="66" customFormat="1" ht="14.4" x14ac:dyDescent="0.3"/>
    <row r="2175" s="66" customFormat="1" ht="14.4" x14ac:dyDescent="0.3"/>
    <row r="2176" s="66" customFormat="1" ht="14.4" x14ac:dyDescent="0.3"/>
    <row r="2177" s="66" customFormat="1" ht="14.4" x14ac:dyDescent="0.3"/>
    <row r="2178" s="66" customFormat="1" ht="14.4" x14ac:dyDescent="0.3"/>
    <row r="2179" s="66" customFormat="1" ht="14.4" x14ac:dyDescent="0.3"/>
    <row r="2180" s="66" customFormat="1" ht="14.4" x14ac:dyDescent="0.3"/>
    <row r="2181" s="66" customFormat="1" ht="14.4" x14ac:dyDescent="0.3"/>
    <row r="2182" s="66" customFormat="1" ht="14.4" x14ac:dyDescent="0.3"/>
    <row r="2183" s="66" customFormat="1" ht="14.4" x14ac:dyDescent="0.3"/>
    <row r="2184" s="66" customFormat="1" ht="14.4" x14ac:dyDescent="0.3"/>
    <row r="2185" s="66" customFormat="1" ht="14.4" x14ac:dyDescent="0.3"/>
    <row r="2186" s="66" customFormat="1" ht="14.4" x14ac:dyDescent="0.3"/>
    <row r="2187" s="66" customFormat="1" ht="14.4" x14ac:dyDescent="0.3"/>
    <row r="2188" s="66" customFormat="1" ht="14.4" x14ac:dyDescent="0.3"/>
    <row r="2189" s="66" customFormat="1" ht="14.4" x14ac:dyDescent="0.3"/>
    <row r="2190" s="66" customFormat="1" ht="14.4" x14ac:dyDescent="0.3"/>
    <row r="2191" s="66" customFormat="1" ht="14.4" x14ac:dyDescent="0.3"/>
    <row r="2192" s="66" customFormat="1" ht="14.4" x14ac:dyDescent="0.3"/>
    <row r="2193" s="66" customFormat="1" ht="14.4" x14ac:dyDescent="0.3"/>
    <row r="2194" s="66" customFormat="1" ht="14.4" x14ac:dyDescent="0.3"/>
    <row r="2195" s="66" customFormat="1" ht="14.4" x14ac:dyDescent="0.3"/>
    <row r="2196" s="66" customFormat="1" ht="14.4" x14ac:dyDescent="0.3"/>
    <row r="2197" s="66" customFormat="1" ht="14.4" x14ac:dyDescent="0.3"/>
    <row r="2198" s="66" customFormat="1" ht="14.4" x14ac:dyDescent="0.3"/>
    <row r="2199" s="66" customFormat="1" ht="14.4" x14ac:dyDescent="0.3"/>
    <row r="2200" s="66" customFormat="1" ht="14.4" x14ac:dyDescent="0.3"/>
    <row r="2201" s="66" customFormat="1" ht="14.4" x14ac:dyDescent="0.3"/>
    <row r="2202" s="66" customFormat="1" ht="14.4" x14ac:dyDescent="0.3"/>
    <row r="2203" s="66" customFormat="1" ht="14.4" x14ac:dyDescent="0.3"/>
    <row r="2204" s="66" customFormat="1" ht="14.4" x14ac:dyDescent="0.3"/>
    <row r="2205" s="66" customFormat="1" ht="14.4" x14ac:dyDescent="0.3"/>
    <row r="2206" s="66" customFormat="1" ht="14.4" x14ac:dyDescent="0.3"/>
    <row r="2207" s="66" customFormat="1" ht="14.4" x14ac:dyDescent="0.3"/>
    <row r="2208" s="66" customFormat="1" ht="14.4" x14ac:dyDescent="0.3"/>
    <row r="2209" s="66" customFormat="1" ht="14.4" x14ac:dyDescent="0.3"/>
    <row r="2210" s="66" customFormat="1" ht="14.4" x14ac:dyDescent="0.3"/>
    <row r="2211" s="66" customFormat="1" ht="14.4" x14ac:dyDescent="0.3"/>
    <row r="2212" s="66" customFormat="1" ht="14.4" x14ac:dyDescent="0.3"/>
    <row r="2213" s="66" customFormat="1" ht="14.4" x14ac:dyDescent="0.3"/>
    <row r="2214" s="66" customFormat="1" ht="14.4" x14ac:dyDescent="0.3"/>
    <row r="2215" s="66" customFormat="1" ht="14.4" x14ac:dyDescent="0.3"/>
    <row r="2216" s="66" customFormat="1" ht="14.4" x14ac:dyDescent="0.3"/>
    <row r="2217" s="66" customFormat="1" ht="14.4" x14ac:dyDescent="0.3"/>
    <row r="2218" s="66" customFormat="1" ht="14.4" x14ac:dyDescent="0.3"/>
    <row r="2219" s="66" customFormat="1" ht="14.4" x14ac:dyDescent="0.3"/>
    <row r="2220" s="66" customFormat="1" ht="14.4" x14ac:dyDescent="0.3"/>
    <row r="2221" s="66" customFormat="1" ht="14.4" x14ac:dyDescent="0.3"/>
    <row r="2222" s="66" customFormat="1" ht="14.4" x14ac:dyDescent="0.3"/>
    <row r="2223" s="66" customFormat="1" ht="14.4" x14ac:dyDescent="0.3"/>
    <row r="2224" s="66" customFormat="1" ht="14.4" x14ac:dyDescent="0.3"/>
    <row r="2225" s="66" customFormat="1" ht="14.4" x14ac:dyDescent="0.3"/>
    <row r="2226" s="66" customFormat="1" ht="14.4" x14ac:dyDescent="0.3"/>
    <row r="2227" s="66" customFormat="1" ht="14.4" x14ac:dyDescent="0.3"/>
    <row r="2228" s="66" customFormat="1" ht="14.4" x14ac:dyDescent="0.3"/>
    <row r="2229" s="66" customFormat="1" ht="14.4" x14ac:dyDescent="0.3"/>
    <row r="2230" s="66" customFormat="1" ht="14.4" x14ac:dyDescent="0.3"/>
    <row r="2231" s="66" customFormat="1" ht="14.4" x14ac:dyDescent="0.3"/>
    <row r="2232" s="66" customFormat="1" ht="14.4" x14ac:dyDescent="0.3"/>
    <row r="2233" s="66" customFormat="1" ht="14.4" x14ac:dyDescent="0.3"/>
    <row r="2234" s="66" customFormat="1" ht="14.4" x14ac:dyDescent="0.3"/>
    <row r="2235" s="66" customFormat="1" ht="14.4" x14ac:dyDescent="0.3"/>
    <row r="2236" s="66" customFormat="1" ht="14.4" x14ac:dyDescent="0.3"/>
    <row r="2237" s="66" customFormat="1" ht="14.4" x14ac:dyDescent="0.3"/>
    <row r="2238" s="66" customFormat="1" ht="14.4" x14ac:dyDescent="0.3"/>
    <row r="2239" s="66" customFormat="1" ht="14.4" x14ac:dyDescent="0.3"/>
    <row r="2240" s="66" customFormat="1" ht="14.4" x14ac:dyDescent="0.3"/>
    <row r="2241" s="66" customFormat="1" ht="14.4" x14ac:dyDescent="0.3"/>
    <row r="2242" s="66" customFormat="1" ht="14.4" x14ac:dyDescent="0.3"/>
    <row r="2243" s="66" customFormat="1" ht="14.4" x14ac:dyDescent="0.3"/>
    <row r="2244" s="66" customFormat="1" ht="14.4" x14ac:dyDescent="0.3"/>
    <row r="2245" s="66" customFormat="1" ht="14.4" x14ac:dyDescent="0.3"/>
    <row r="2246" s="66" customFormat="1" ht="14.4" x14ac:dyDescent="0.3"/>
    <row r="2247" s="66" customFormat="1" ht="14.4" x14ac:dyDescent="0.3"/>
    <row r="2248" s="66" customFormat="1" ht="14.4" x14ac:dyDescent="0.3"/>
    <row r="2249" s="66" customFormat="1" ht="14.4" x14ac:dyDescent="0.3"/>
    <row r="2250" s="66" customFormat="1" ht="14.4" x14ac:dyDescent="0.3"/>
    <row r="2251" s="66" customFormat="1" ht="14.4" x14ac:dyDescent="0.3"/>
    <row r="2252" s="66" customFormat="1" ht="14.4" x14ac:dyDescent="0.3"/>
    <row r="2253" s="66" customFormat="1" ht="14.4" x14ac:dyDescent="0.3"/>
    <row r="2254" s="66" customFormat="1" ht="14.4" x14ac:dyDescent="0.3"/>
    <row r="2255" s="66" customFormat="1" ht="14.4" x14ac:dyDescent="0.3"/>
    <row r="2256" s="66" customFormat="1" ht="14.4" x14ac:dyDescent="0.3"/>
    <row r="2257" s="66" customFormat="1" ht="14.4" x14ac:dyDescent="0.3"/>
    <row r="2258" s="66" customFormat="1" ht="14.4" x14ac:dyDescent="0.3"/>
    <row r="2259" s="66" customFormat="1" ht="14.4" x14ac:dyDescent="0.3"/>
    <row r="2260" s="66" customFormat="1" ht="14.4" x14ac:dyDescent="0.3"/>
    <row r="2261" s="66" customFormat="1" ht="14.4" x14ac:dyDescent="0.3"/>
    <row r="2262" s="66" customFormat="1" ht="14.4" x14ac:dyDescent="0.3"/>
    <row r="2263" s="66" customFormat="1" ht="14.4" x14ac:dyDescent="0.3"/>
    <row r="2264" s="66" customFormat="1" ht="14.4" x14ac:dyDescent="0.3"/>
    <row r="2265" s="66" customFormat="1" ht="14.4" x14ac:dyDescent="0.3"/>
    <row r="2266" s="66" customFormat="1" ht="14.4" x14ac:dyDescent="0.3"/>
    <row r="2267" s="66" customFormat="1" ht="14.4" x14ac:dyDescent="0.3"/>
    <row r="2268" s="66" customFormat="1" ht="14.4" x14ac:dyDescent="0.3"/>
    <row r="2269" s="66" customFormat="1" ht="14.4" x14ac:dyDescent="0.3"/>
    <row r="2270" s="66" customFormat="1" ht="14.4" x14ac:dyDescent="0.3"/>
    <row r="2271" s="66" customFormat="1" ht="14.4" x14ac:dyDescent="0.3"/>
    <row r="2272" s="66" customFormat="1" ht="14.4" x14ac:dyDescent="0.3"/>
    <row r="2273" s="66" customFormat="1" ht="14.4" x14ac:dyDescent="0.3"/>
    <row r="2274" s="66" customFormat="1" ht="14.4" x14ac:dyDescent="0.3"/>
    <row r="2275" s="66" customFormat="1" ht="14.4" x14ac:dyDescent="0.3"/>
    <row r="2276" s="66" customFormat="1" ht="14.4" x14ac:dyDescent="0.3"/>
    <row r="2277" s="66" customFormat="1" ht="14.4" x14ac:dyDescent="0.3"/>
    <row r="2278" s="66" customFormat="1" ht="14.4" x14ac:dyDescent="0.3"/>
    <row r="2279" s="66" customFormat="1" ht="14.4" x14ac:dyDescent="0.3"/>
    <row r="2280" s="66" customFormat="1" ht="14.4" x14ac:dyDescent="0.3"/>
    <row r="2281" s="66" customFormat="1" ht="14.4" x14ac:dyDescent="0.3"/>
    <row r="2282" s="66" customFormat="1" ht="14.4" x14ac:dyDescent="0.3"/>
    <row r="2283" s="66" customFormat="1" ht="14.4" x14ac:dyDescent="0.3"/>
    <row r="2284" s="66" customFormat="1" ht="14.4" x14ac:dyDescent="0.3"/>
    <row r="2285" s="66" customFormat="1" ht="14.4" x14ac:dyDescent="0.3"/>
    <row r="2286" s="66" customFormat="1" ht="14.4" x14ac:dyDescent="0.3"/>
    <row r="2287" s="66" customFormat="1" ht="14.4" x14ac:dyDescent="0.3"/>
    <row r="2288" s="66" customFormat="1" ht="14.4" x14ac:dyDescent="0.3"/>
    <row r="2289" s="66" customFormat="1" ht="14.4" x14ac:dyDescent="0.3"/>
    <row r="2290" s="66" customFormat="1" ht="14.4" x14ac:dyDescent="0.3"/>
    <row r="2291" s="66" customFormat="1" ht="14.4" x14ac:dyDescent="0.3"/>
    <row r="2292" s="66" customFormat="1" ht="14.4" x14ac:dyDescent="0.3"/>
    <row r="2293" s="66" customFormat="1" ht="14.4" x14ac:dyDescent="0.3"/>
    <row r="2294" s="66" customFormat="1" ht="14.4" x14ac:dyDescent="0.3"/>
    <row r="2295" s="66" customFormat="1" ht="14.4" x14ac:dyDescent="0.3"/>
    <row r="2296" s="66" customFormat="1" ht="14.4" x14ac:dyDescent="0.3"/>
    <row r="2297" s="66" customFormat="1" ht="14.4" x14ac:dyDescent="0.3"/>
    <row r="2298" s="66" customFormat="1" ht="14.4" x14ac:dyDescent="0.3"/>
    <row r="2299" s="66" customFormat="1" ht="14.4" x14ac:dyDescent="0.3"/>
    <row r="2300" s="66" customFormat="1" ht="14.4" x14ac:dyDescent="0.3"/>
    <row r="2301" s="66" customFormat="1" ht="14.4" x14ac:dyDescent="0.3"/>
    <row r="2302" s="66" customFormat="1" ht="14.4" x14ac:dyDescent="0.3"/>
    <row r="2303" s="66" customFormat="1" ht="14.4" x14ac:dyDescent="0.3"/>
    <row r="2304" s="66" customFormat="1" ht="14.4" x14ac:dyDescent="0.3"/>
    <row r="2305" s="66" customFormat="1" ht="14.4" x14ac:dyDescent="0.3"/>
    <row r="2306" s="66" customFormat="1" ht="14.4" x14ac:dyDescent="0.3"/>
    <row r="2307" s="66" customFormat="1" ht="14.4" x14ac:dyDescent="0.3"/>
    <row r="2308" s="66" customFormat="1" ht="14.4" x14ac:dyDescent="0.3"/>
    <row r="2309" s="66" customFormat="1" ht="14.4" x14ac:dyDescent="0.3"/>
    <row r="2310" s="66" customFormat="1" ht="14.4" x14ac:dyDescent="0.3"/>
    <row r="2311" s="66" customFormat="1" ht="14.4" x14ac:dyDescent="0.3"/>
    <row r="2312" s="66" customFormat="1" ht="14.4" x14ac:dyDescent="0.3"/>
    <row r="2313" s="66" customFormat="1" ht="14.4" x14ac:dyDescent="0.3"/>
    <row r="2314" s="66" customFormat="1" ht="14.4" x14ac:dyDescent="0.3"/>
    <row r="2315" s="66" customFormat="1" ht="14.4" x14ac:dyDescent="0.3"/>
    <row r="2316" s="66" customFormat="1" ht="14.4" x14ac:dyDescent="0.3"/>
    <row r="2317" s="66" customFormat="1" ht="14.4" x14ac:dyDescent="0.3"/>
    <row r="2318" s="66" customFormat="1" ht="14.4" x14ac:dyDescent="0.3"/>
    <row r="2319" s="66" customFormat="1" ht="14.4" x14ac:dyDescent="0.3"/>
    <row r="2320" s="66" customFormat="1" ht="14.4" x14ac:dyDescent="0.3"/>
    <row r="2321" s="66" customFormat="1" ht="14.4" x14ac:dyDescent="0.3"/>
    <row r="2322" s="66" customFormat="1" ht="14.4" x14ac:dyDescent="0.3"/>
    <row r="2323" s="66" customFormat="1" ht="14.4" x14ac:dyDescent="0.3"/>
    <row r="2324" s="66" customFormat="1" ht="14.4" x14ac:dyDescent="0.3"/>
    <row r="2325" s="66" customFormat="1" ht="14.4" x14ac:dyDescent="0.3"/>
    <row r="2326" s="66" customFormat="1" ht="14.4" x14ac:dyDescent="0.3"/>
    <row r="2327" s="66" customFormat="1" ht="14.4" x14ac:dyDescent="0.3"/>
    <row r="2328" s="66" customFormat="1" ht="14.4" x14ac:dyDescent="0.3"/>
    <row r="2329" s="66" customFormat="1" ht="14.4" x14ac:dyDescent="0.3"/>
    <row r="2330" s="66" customFormat="1" ht="14.4" x14ac:dyDescent="0.3"/>
    <row r="2331" s="66" customFormat="1" ht="14.4" x14ac:dyDescent="0.3"/>
    <row r="2332" s="66" customFormat="1" ht="14.4" x14ac:dyDescent="0.3"/>
    <row r="2333" s="66" customFormat="1" ht="14.4" x14ac:dyDescent="0.3"/>
    <row r="2334" s="66" customFormat="1" ht="14.4" x14ac:dyDescent="0.3"/>
    <row r="2335" s="66" customFormat="1" ht="14.4" x14ac:dyDescent="0.3"/>
    <row r="2336" s="66" customFormat="1" ht="14.4" x14ac:dyDescent="0.3"/>
    <row r="2337" s="66" customFormat="1" ht="14.4" x14ac:dyDescent="0.3"/>
    <row r="2338" s="66" customFormat="1" ht="14.4" x14ac:dyDescent="0.3"/>
    <row r="2339" s="66" customFormat="1" ht="14.4" x14ac:dyDescent="0.3"/>
    <row r="2340" s="66" customFormat="1" ht="14.4" x14ac:dyDescent="0.3"/>
    <row r="2341" s="66" customFormat="1" ht="14.4" x14ac:dyDescent="0.3"/>
    <row r="2342" s="66" customFormat="1" ht="14.4" x14ac:dyDescent="0.3"/>
    <row r="2343" s="66" customFormat="1" ht="14.4" x14ac:dyDescent="0.3"/>
    <row r="2344" s="66" customFormat="1" ht="14.4" x14ac:dyDescent="0.3"/>
    <row r="2345" s="66" customFormat="1" ht="14.4" x14ac:dyDescent="0.3"/>
    <row r="2346" s="66" customFormat="1" ht="14.4" x14ac:dyDescent="0.3"/>
    <row r="2347" s="66" customFormat="1" ht="14.4" x14ac:dyDescent="0.3"/>
    <row r="2348" s="66" customFormat="1" ht="14.4" x14ac:dyDescent="0.3"/>
    <row r="2349" s="66" customFormat="1" ht="14.4" x14ac:dyDescent="0.3"/>
    <row r="2350" s="66" customFormat="1" ht="14.4" x14ac:dyDescent="0.3"/>
    <row r="2351" s="66" customFormat="1" ht="14.4" x14ac:dyDescent="0.3"/>
    <row r="2352" s="66" customFormat="1" ht="14.4" x14ac:dyDescent="0.3"/>
    <row r="2353" s="66" customFormat="1" ht="14.4" x14ac:dyDescent="0.3"/>
    <row r="2354" s="66" customFormat="1" ht="14.4" x14ac:dyDescent="0.3"/>
    <row r="2355" s="66" customFormat="1" ht="14.4" x14ac:dyDescent="0.3"/>
    <row r="2356" s="66" customFormat="1" ht="14.4" x14ac:dyDescent="0.3"/>
    <row r="2357" s="66" customFormat="1" ht="14.4" x14ac:dyDescent="0.3"/>
    <row r="2358" s="66" customFormat="1" ht="14.4" x14ac:dyDescent="0.3"/>
    <row r="2359" s="66" customFormat="1" ht="14.4" x14ac:dyDescent="0.3"/>
    <row r="2360" s="66" customFormat="1" ht="14.4" x14ac:dyDescent="0.3"/>
    <row r="2361" s="66" customFormat="1" ht="14.4" x14ac:dyDescent="0.3"/>
    <row r="2362" s="66" customFormat="1" ht="14.4" x14ac:dyDescent="0.3"/>
    <row r="2363" s="66" customFormat="1" ht="14.4" x14ac:dyDescent="0.3"/>
    <row r="2364" s="66" customFormat="1" ht="14.4" x14ac:dyDescent="0.3"/>
    <row r="2365" s="66" customFormat="1" ht="14.4" x14ac:dyDescent="0.3"/>
    <row r="2366" s="66" customFormat="1" ht="14.4" x14ac:dyDescent="0.3"/>
    <row r="2367" s="66" customFormat="1" ht="14.4" x14ac:dyDescent="0.3"/>
    <row r="2368" s="66" customFormat="1" ht="14.4" x14ac:dyDescent="0.3"/>
    <row r="2369" s="66" customFormat="1" ht="14.4" x14ac:dyDescent="0.3"/>
    <row r="2370" s="66" customFormat="1" ht="14.4" x14ac:dyDescent="0.3"/>
    <row r="2371" s="66" customFormat="1" ht="14.4" x14ac:dyDescent="0.3"/>
    <row r="2372" s="66" customFormat="1" ht="14.4" x14ac:dyDescent="0.3"/>
    <row r="2373" s="66" customFormat="1" ht="14.4" x14ac:dyDescent="0.3"/>
    <row r="2374" s="66" customFormat="1" ht="14.4" x14ac:dyDescent="0.3"/>
    <row r="2375" s="66" customFormat="1" ht="14.4" x14ac:dyDescent="0.3"/>
    <row r="2376" s="66" customFormat="1" ht="14.4" x14ac:dyDescent="0.3"/>
    <row r="2377" s="66" customFormat="1" ht="14.4" x14ac:dyDescent="0.3"/>
    <row r="2378" s="66" customFormat="1" ht="14.4" x14ac:dyDescent="0.3"/>
    <row r="2379" s="66" customFormat="1" ht="14.4" x14ac:dyDescent="0.3"/>
    <row r="2380" s="66" customFormat="1" ht="14.4" x14ac:dyDescent="0.3"/>
    <row r="2381" s="66" customFormat="1" ht="14.4" x14ac:dyDescent="0.3"/>
    <row r="2382" s="66" customFormat="1" ht="14.4" x14ac:dyDescent="0.3"/>
    <row r="2383" s="66" customFormat="1" ht="14.4" x14ac:dyDescent="0.3"/>
    <row r="2384" s="66" customFormat="1" ht="14.4" x14ac:dyDescent="0.3"/>
    <row r="2385" s="66" customFormat="1" ht="14.4" x14ac:dyDescent="0.3"/>
    <row r="2386" s="66" customFormat="1" ht="14.4" x14ac:dyDescent="0.3"/>
    <row r="2387" s="66" customFormat="1" ht="14.4" x14ac:dyDescent="0.3"/>
    <row r="2388" s="66" customFormat="1" ht="14.4" x14ac:dyDescent="0.3"/>
    <row r="2389" s="66" customFormat="1" ht="14.4" x14ac:dyDescent="0.3"/>
    <row r="2390" s="66" customFormat="1" ht="14.4" x14ac:dyDescent="0.3"/>
    <row r="2391" s="66" customFormat="1" ht="14.4" x14ac:dyDescent="0.3"/>
    <row r="2392" s="66" customFormat="1" ht="14.4" x14ac:dyDescent="0.3"/>
    <row r="2393" s="66" customFormat="1" ht="14.4" x14ac:dyDescent="0.3"/>
    <row r="2394" s="66" customFormat="1" ht="14.4" x14ac:dyDescent="0.3"/>
    <row r="2395" s="66" customFormat="1" ht="14.4" x14ac:dyDescent="0.3"/>
    <row r="2396" s="66" customFormat="1" ht="14.4" x14ac:dyDescent="0.3"/>
    <row r="2397" s="66" customFormat="1" ht="14.4" x14ac:dyDescent="0.3"/>
    <row r="2398" s="66" customFormat="1" ht="14.4" x14ac:dyDescent="0.3"/>
    <row r="2399" s="66" customFormat="1" ht="14.4" x14ac:dyDescent="0.3"/>
    <row r="2400" s="66" customFormat="1" ht="14.4" x14ac:dyDescent="0.3"/>
    <row r="2401" s="66" customFormat="1" ht="14.4" x14ac:dyDescent="0.3"/>
    <row r="2402" s="66" customFormat="1" ht="14.4" x14ac:dyDescent="0.3"/>
    <row r="2403" s="66" customFormat="1" ht="14.4" x14ac:dyDescent="0.3"/>
    <row r="2404" s="66" customFormat="1" ht="14.4" x14ac:dyDescent="0.3"/>
    <row r="2405" s="66" customFormat="1" ht="14.4" x14ac:dyDescent="0.3"/>
    <row r="2406" s="66" customFormat="1" ht="14.4" x14ac:dyDescent="0.3"/>
    <row r="2407" s="66" customFormat="1" ht="14.4" x14ac:dyDescent="0.3"/>
    <row r="2408" s="66" customFormat="1" ht="14.4" x14ac:dyDescent="0.3"/>
    <row r="2409" s="66" customFormat="1" ht="14.4" x14ac:dyDescent="0.3"/>
    <row r="2410" s="66" customFormat="1" ht="14.4" x14ac:dyDescent="0.3"/>
    <row r="2411" s="66" customFormat="1" ht="14.4" x14ac:dyDescent="0.3"/>
    <row r="2412" s="66" customFormat="1" ht="14.4" x14ac:dyDescent="0.3"/>
    <row r="2413" s="66" customFormat="1" ht="14.4" x14ac:dyDescent="0.3"/>
    <row r="2414" s="66" customFormat="1" ht="14.4" x14ac:dyDescent="0.3"/>
    <row r="2415" s="66" customFormat="1" ht="14.4" x14ac:dyDescent="0.3"/>
    <row r="2416" s="66" customFormat="1" ht="14.4" x14ac:dyDescent="0.3"/>
    <row r="2417" s="66" customFormat="1" ht="14.4" x14ac:dyDescent="0.3"/>
    <row r="2418" s="66" customFormat="1" ht="14.4" x14ac:dyDescent="0.3"/>
    <row r="2419" s="66" customFormat="1" ht="14.4" x14ac:dyDescent="0.3"/>
    <row r="2420" s="66" customFormat="1" ht="14.4" x14ac:dyDescent="0.3"/>
    <row r="2421" s="66" customFormat="1" ht="14.4" x14ac:dyDescent="0.3"/>
    <row r="2422" s="66" customFormat="1" ht="14.4" x14ac:dyDescent="0.3"/>
    <row r="2423" s="66" customFormat="1" ht="14.4" x14ac:dyDescent="0.3"/>
    <row r="2424" s="66" customFormat="1" ht="14.4" x14ac:dyDescent="0.3"/>
    <row r="2425" s="66" customFormat="1" ht="14.4" x14ac:dyDescent="0.3"/>
    <row r="2426" s="66" customFormat="1" ht="14.4" x14ac:dyDescent="0.3"/>
    <row r="2427" s="66" customFormat="1" ht="14.4" x14ac:dyDescent="0.3"/>
    <row r="2428" s="66" customFormat="1" ht="14.4" x14ac:dyDescent="0.3"/>
    <row r="2429" s="66" customFormat="1" ht="14.4" x14ac:dyDescent="0.3"/>
    <row r="2430" s="66" customFormat="1" ht="14.4" x14ac:dyDescent="0.3"/>
    <row r="2431" s="66" customFormat="1" ht="14.4" x14ac:dyDescent="0.3"/>
    <row r="2432" s="66" customFormat="1" ht="14.4" x14ac:dyDescent="0.3"/>
    <row r="2433" s="66" customFormat="1" ht="14.4" x14ac:dyDescent="0.3"/>
    <row r="2434" s="66" customFormat="1" ht="14.4" x14ac:dyDescent="0.3"/>
    <row r="2435" s="66" customFormat="1" ht="14.4" x14ac:dyDescent="0.3"/>
    <row r="2436" s="66" customFormat="1" ht="14.4" x14ac:dyDescent="0.3"/>
    <row r="2437" s="66" customFormat="1" ht="14.4" x14ac:dyDescent="0.3"/>
    <row r="2438" s="66" customFormat="1" ht="14.4" x14ac:dyDescent="0.3"/>
    <row r="2439" s="66" customFormat="1" ht="14.4" x14ac:dyDescent="0.3"/>
    <row r="2440" s="66" customFormat="1" ht="14.4" x14ac:dyDescent="0.3"/>
    <row r="2441" s="66" customFormat="1" ht="14.4" x14ac:dyDescent="0.3"/>
    <row r="2442" s="66" customFormat="1" ht="14.4" x14ac:dyDescent="0.3"/>
    <row r="2443" s="66" customFormat="1" ht="14.4" x14ac:dyDescent="0.3"/>
    <row r="2444" s="66" customFormat="1" ht="14.4" x14ac:dyDescent="0.3"/>
    <row r="2445" s="66" customFormat="1" ht="14.4" x14ac:dyDescent="0.3"/>
    <row r="2446" s="66" customFormat="1" ht="14.4" x14ac:dyDescent="0.3"/>
    <row r="2447" s="66" customFormat="1" ht="14.4" x14ac:dyDescent="0.3"/>
    <row r="2448" s="66" customFormat="1" ht="14.4" x14ac:dyDescent="0.3"/>
    <row r="2449" s="66" customFormat="1" ht="14.4" x14ac:dyDescent="0.3"/>
    <row r="2450" s="66" customFormat="1" ht="14.4" x14ac:dyDescent="0.3"/>
    <row r="2451" s="66" customFormat="1" ht="14.4" x14ac:dyDescent="0.3"/>
    <row r="2452" s="66" customFormat="1" ht="14.4" x14ac:dyDescent="0.3"/>
    <row r="2453" s="66" customFormat="1" ht="14.4" x14ac:dyDescent="0.3"/>
    <row r="2454" s="66" customFormat="1" ht="14.4" x14ac:dyDescent="0.3"/>
    <row r="2455" s="66" customFormat="1" ht="14.4" x14ac:dyDescent="0.3"/>
    <row r="2456" s="66" customFormat="1" ht="14.4" x14ac:dyDescent="0.3"/>
    <row r="2457" s="66" customFormat="1" ht="14.4" x14ac:dyDescent="0.3"/>
    <row r="2458" s="66" customFormat="1" ht="14.4" x14ac:dyDescent="0.3"/>
    <row r="2459" s="66" customFormat="1" ht="14.4" x14ac:dyDescent="0.3"/>
    <row r="2460" s="66" customFormat="1" ht="14.4" x14ac:dyDescent="0.3"/>
    <row r="2461" s="66" customFormat="1" ht="14.4" x14ac:dyDescent="0.3"/>
    <row r="2462" s="66" customFormat="1" ht="14.4" x14ac:dyDescent="0.3"/>
    <row r="2463" s="66" customFormat="1" ht="14.4" x14ac:dyDescent="0.3"/>
    <row r="2464" s="66" customFormat="1" ht="14.4" x14ac:dyDescent="0.3"/>
    <row r="2465" s="66" customFormat="1" ht="14.4" x14ac:dyDescent="0.3"/>
    <row r="2466" s="66" customFormat="1" ht="14.4" x14ac:dyDescent="0.3"/>
    <row r="2467" s="66" customFormat="1" ht="14.4" x14ac:dyDescent="0.3"/>
    <row r="2468" s="66" customFormat="1" ht="14.4" x14ac:dyDescent="0.3"/>
    <row r="2469" s="66" customFormat="1" ht="14.4" x14ac:dyDescent="0.3"/>
    <row r="2470" s="66" customFormat="1" ht="14.4" x14ac:dyDescent="0.3"/>
    <row r="2471" s="66" customFormat="1" ht="14.4" x14ac:dyDescent="0.3"/>
    <row r="2472" s="66" customFormat="1" ht="14.4" x14ac:dyDescent="0.3"/>
    <row r="2473" s="66" customFormat="1" ht="14.4" x14ac:dyDescent="0.3"/>
    <row r="2474" s="66" customFormat="1" ht="14.4" x14ac:dyDescent="0.3"/>
    <row r="2475" s="66" customFormat="1" ht="14.4" x14ac:dyDescent="0.3"/>
    <row r="2476" s="66" customFormat="1" ht="14.4" x14ac:dyDescent="0.3"/>
    <row r="2477" s="66" customFormat="1" ht="14.4" x14ac:dyDescent="0.3"/>
    <row r="2478" s="66" customFormat="1" ht="14.4" x14ac:dyDescent="0.3"/>
    <row r="2479" s="66" customFormat="1" ht="14.4" x14ac:dyDescent="0.3"/>
    <row r="2480" s="66" customFormat="1" ht="14.4" x14ac:dyDescent="0.3"/>
    <row r="2481" s="66" customFormat="1" ht="14.4" x14ac:dyDescent="0.3"/>
    <row r="2482" s="66" customFormat="1" ht="14.4" x14ac:dyDescent="0.3"/>
    <row r="2483" s="66" customFormat="1" ht="14.4" x14ac:dyDescent="0.3"/>
    <row r="2484" s="66" customFormat="1" ht="14.4" x14ac:dyDescent="0.3"/>
    <row r="2485" s="66" customFormat="1" ht="14.4" x14ac:dyDescent="0.3"/>
    <row r="2486" s="66" customFormat="1" ht="14.4" x14ac:dyDescent="0.3"/>
    <row r="2487" s="66" customFormat="1" ht="14.4" x14ac:dyDescent="0.3"/>
    <row r="2488" s="66" customFormat="1" ht="14.4" x14ac:dyDescent="0.3"/>
    <row r="2489" s="66" customFormat="1" ht="14.4" x14ac:dyDescent="0.3"/>
    <row r="2490" s="66" customFormat="1" ht="14.4" x14ac:dyDescent="0.3"/>
    <row r="2491" s="66" customFormat="1" ht="14.4" x14ac:dyDescent="0.3"/>
    <row r="2492" s="66" customFormat="1" ht="14.4" x14ac:dyDescent="0.3"/>
    <row r="2493" s="66" customFormat="1" ht="14.4" x14ac:dyDescent="0.3"/>
    <row r="2494" s="66" customFormat="1" ht="14.4" x14ac:dyDescent="0.3"/>
    <row r="2495" s="66" customFormat="1" ht="14.4" x14ac:dyDescent="0.3"/>
    <row r="2496" s="66" customFormat="1" ht="14.4" x14ac:dyDescent="0.3"/>
    <row r="2497" s="66" customFormat="1" ht="14.4" x14ac:dyDescent="0.3"/>
    <row r="2498" s="66" customFormat="1" ht="14.4" x14ac:dyDescent="0.3"/>
    <row r="2499" s="66" customFormat="1" ht="14.4" x14ac:dyDescent="0.3"/>
    <row r="2500" s="66" customFormat="1" ht="14.4" x14ac:dyDescent="0.3"/>
    <row r="2501" s="66" customFormat="1" ht="14.4" x14ac:dyDescent="0.3"/>
    <row r="2502" s="66" customFormat="1" ht="14.4" x14ac:dyDescent="0.3"/>
    <row r="2503" s="66" customFormat="1" ht="14.4" x14ac:dyDescent="0.3"/>
    <row r="2504" s="66" customFormat="1" ht="14.4" x14ac:dyDescent="0.3"/>
    <row r="2505" s="66" customFormat="1" ht="14.4" x14ac:dyDescent="0.3"/>
    <row r="2506" s="66" customFormat="1" ht="14.4" x14ac:dyDescent="0.3"/>
    <row r="2507" s="66" customFormat="1" ht="14.4" x14ac:dyDescent="0.3"/>
    <row r="2508" s="66" customFormat="1" ht="14.4" x14ac:dyDescent="0.3"/>
    <row r="2509" s="66" customFormat="1" ht="14.4" x14ac:dyDescent="0.3"/>
    <row r="2510" s="66" customFormat="1" ht="14.4" x14ac:dyDescent="0.3"/>
    <row r="2511" s="66" customFormat="1" ht="14.4" x14ac:dyDescent="0.3"/>
    <row r="2512" s="66" customFormat="1" ht="14.4" x14ac:dyDescent="0.3"/>
    <row r="2513" s="66" customFormat="1" ht="14.4" x14ac:dyDescent="0.3"/>
    <row r="2514" s="66" customFormat="1" ht="14.4" x14ac:dyDescent="0.3"/>
    <row r="2515" s="66" customFormat="1" ht="14.4" x14ac:dyDescent="0.3"/>
    <row r="2516" s="66" customFormat="1" ht="14.4" x14ac:dyDescent="0.3"/>
    <row r="2517" s="66" customFormat="1" ht="14.4" x14ac:dyDescent="0.3"/>
    <row r="2518" s="66" customFormat="1" ht="14.4" x14ac:dyDescent="0.3"/>
    <row r="2519" s="66" customFormat="1" ht="14.4" x14ac:dyDescent="0.3"/>
    <row r="2520" s="66" customFormat="1" ht="14.4" x14ac:dyDescent="0.3"/>
    <row r="2521" s="66" customFormat="1" ht="14.4" x14ac:dyDescent="0.3"/>
    <row r="2522" s="66" customFormat="1" ht="14.4" x14ac:dyDescent="0.3"/>
    <row r="2523" s="66" customFormat="1" ht="14.4" x14ac:dyDescent="0.3"/>
    <row r="2524" s="66" customFormat="1" ht="14.4" x14ac:dyDescent="0.3"/>
    <row r="2525" s="66" customFormat="1" ht="14.4" x14ac:dyDescent="0.3"/>
    <row r="2526" s="66" customFormat="1" ht="14.4" x14ac:dyDescent="0.3"/>
    <row r="2527" s="66" customFormat="1" ht="14.4" x14ac:dyDescent="0.3"/>
    <row r="2528" s="66" customFormat="1" ht="14.4" x14ac:dyDescent="0.3"/>
    <row r="2529" s="66" customFormat="1" ht="14.4" x14ac:dyDescent="0.3"/>
    <row r="2530" s="66" customFormat="1" ht="14.4" x14ac:dyDescent="0.3"/>
    <row r="2531" s="66" customFormat="1" ht="14.4" x14ac:dyDescent="0.3"/>
    <row r="2532" s="66" customFormat="1" ht="14.4" x14ac:dyDescent="0.3"/>
    <row r="2533" s="66" customFormat="1" ht="14.4" x14ac:dyDescent="0.3"/>
    <row r="2534" s="66" customFormat="1" ht="14.4" x14ac:dyDescent="0.3"/>
    <row r="2535" s="66" customFormat="1" ht="14.4" x14ac:dyDescent="0.3"/>
    <row r="2536" s="66" customFormat="1" ht="14.4" x14ac:dyDescent="0.3"/>
    <row r="2537" s="66" customFormat="1" ht="14.4" x14ac:dyDescent="0.3"/>
    <row r="2538" s="66" customFormat="1" ht="14.4" x14ac:dyDescent="0.3"/>
    <row r="2539" s="66" customFormat="1" ht="14.4" x14ac:dyDescent="0.3"/>
    <row r="2540" s="66" customFormat="1" ht="14.4" x14ac:dyDescent="0.3"/>
    <row r="2541" s="66" customFormat="1" ht="14.4" x14ac:dyDescent="0.3"/>
    <row r="2542" s="66" customFormat="1" ht="14.4" x14ac:dyDescent="0.3"/>
    <row r="2543" s="66" customFormat="1" ht="14.4" x14ac:dyDescent="0.3"/>
    <row r="2544" s="66" customFormat="1" ht="14.4" x14ac:dyDescent="0.3"/>
    <row r="2545" s="66" customFormat="1" ht="14.4" x14ac:dyDescent="0.3"/>
    <row r="2546" s="66" customFormat="1" ht="14.4" x14ac:dyDescent="0.3"/>
    <row r="2547" s="66" customFormat="1" ht="14.4" x14ac:dyDescent="0.3"/>
    <row r="2548" s="66" customFormat="1" ht="14.4" x14ac:dyDescent="0.3"/>
    <row r="2549" s="66" customFormat="1" ht="14.4" x14ac:dyDescent="0.3"/>
    <row r="2550" s="66" customFormat="1" ht="14.4" x14ac:dyDescent="0.3"/>
    <row r="2551" s="66" customFormat="1" ht="14.4" x14ac:dyDescent="0.3"/>
    <row r="2552" s="66" customFormat="1" ht="14.4" x14ac:dyDescent="0.3"/>
    <row r="2553" s="66" customFormat="1" ht="14.4" x14ac:dyDescent="0.3"/>
    <row r="2554" s="66" customFormat="1" ht="14.4" x14ac:dyDescent="0.3"/>
    <row r="2555" s="66" customFormat="1" ht="14.4" x14ac:dyDescent="0.3"/>
    <row r="2556" s="66" customFormat="1" ht="14.4" x14ac:dyDescent="0.3"/>
    <row r="2557" s="66" customFormat="1" ht="14.4" x14ac:dyDescent="0.3"/>
    <row r="2558" s="66" customFormat="1" ht="14.4" x14ac:dyDescent="0.3"/>
    <row r="2559" s="66" customFormat="1" ht="14.4" x14ac:dyDescent="0.3"/>
    <row r="2560" s="66" customFormat="1" ht="14.4" x14ac:dyDescent="0.3"/>
    <row r="2561" s="66" customFormat="1" ht="14.4" x14ac:dyDescent="0.3"/>
    <row r="2562" s="66" customFormat="1" ht="14.4" x14ac:dyDescent="0.3"/>
    <row r="2563" s="66" customFormat="1" ht="14.4" x14ac:dyDescent="0.3"/>
    <row r="2564" s="66" customFormat="1" ht="14.4" x14ac:dyDescent="0.3"/>
    <row r="2565" s="66" customFormat="1" ht="14.4" x14ac:dyDescent="0.3"/>
    <row r="2566" s="66" customFormat="1" ht="14.4" x14ac:dyDescent="0.3"/>
    <row r="2567" s="66" customFormat="1" ht="14.4" x14ac:dyDescent="0.3"/>
    <row r="2568" s="66" customFormat="1" ht="14.4" x14ac:dyDescent="0.3"/>
    <row r="2569" s="66" customFormat="1" ht="14.4" x14ac:dyDescent="0.3"/>
    <row r="2570" s="66" customFormat="1" ht="14.4" x14ac:dyDescent="0.3"/>
    <row r="2571" s="66" customFormat="1" ht="14.4" x14ac:dyDescent="0.3"/>
    <row r="2572" s="66" customFormat="1" ht="14.4" x14ac:dyDescent="0.3"/>
    <row r="2573" s="66" customFormat="1" ht="14.4" x14ac:dyDescent="0.3"/>
    <row r="2574" s="66" customFormat="1" ht="14.4" x14ac:dyDescent="0.3"/>
    <row r="2575" s="66" customFormat="1" ht="14.4" x14ac:dyDescent="0.3"/>
    <row r="2576" s="66" customFormat="1" ht="14.4" x14ac:dyDescent="0.3"/>
    <row r="2577" s="66" customFormat="1" ht="14.4" x14ac:dyDescent="0.3"/>
    <row r="2578" s="66" customFormat="1" ht="14.4" x14ac:dyDescent="0.3"/>
    <row r="2579" s="66" customFormat="1" ht="14.4" x14ac:dyDescent="0.3"/>
    <row r="2580" s="66" customFormat="1" ht="14.4" x14ac:dyDescent="0.3"/>
    <row r="2581" s="66" customFormat="1" ht="14.4" x14ac:dyDescent="0.3"/>
    <row r="2582" s="66" customFormat="1" ht="14.4" x14ac:dyDescent="0.3"/>
    <row r="2583" s="66" customFormat="1" ht="14.4" x14ac:dyDescent="0.3"/>
    <row r="2584" s="66" customFormat="1" ht="14.4" x14ac:dyDescent="0.3"/>
    <row r="2585" s="66" customFormat="1" ht="14.4" x14ac:dyDescent="0.3"/>
    <row r="2586" s="66" customFormat="1" ht="14.4" x14ac:dyDescent="0.3"/>
    <row r="2587" s="66" customFormat="1" ht="14.4" x14ac:dyDescent="0.3"/>
    <row r="2588" s="66" customFormat="1" ht="14.4" x14ac:dyDescent="0.3"/>
    <row r="2589" s="66" customFormat="1" ht="14.4" x14ac:dyDescent="0.3"/>
    <row r="2590" s="66" customFormat="1" ht="14.4" x14ac:dyDescent="0.3"/>
    <row r="2591" s="66" customFormat="1" ht="14.4" x14ac:dyDescent="0.3"/>
    <row r="2592" s="66" customFormat="1" ht="14.4" x14ac:dyDescent="0.3"/>
    <row r="2593" s="66" customFormat="1" ht="14.4" x14ac:dyDescent="0.3"/>
    <row r="2594" s="66" customFormat="1" ht="14.4" x14ac:dyDescent="0.3"/>
    <row r="2595" s="66" customFormat="1" ht="14.4" x14ac:dyDescent="0.3"/>
    <row r="2596" s="66" customFormat="1" ht="14.4" x14ac:dyDescent="0.3"/>
    <row r="2597" s="66" customFormat="1" ht="14.4" x14ac:dyDescent="0.3"/>
    <row r="2598" s="66" customFormat="1" ht="14.4" x14ac:dyDescent="0.3"/>
    <row r="2599" s="66" customFormat="1" ht="14.4" x14ac:dyDescent="0.3"/>
    <row r="2600" s="66" customFormat="1" ht="14.4" x14ac:dyDescent="0.3"/>
    <row r="2601" s="66" customFormat="1" ht="14.4" x14ac:dyDescent="0.3"/>
    <row r="2602" s="66" customFormat="1" ht="14.4" x14ac:dyDescent="0.3"/>
    <row r="2603" s="66" customFormat="1" ht="14.4" x14ac:dyDescent="0.3"/>
    <row r="2604" s="66" customFormat="1" ht="14.4" x14ac:dyDescent="0.3"/>
    <row r="2605" s="66" customFormat="1" ht="14.4" x14ac:dyDescent="0.3"/>
    <row r="2606" s="66" customFormat="1" ht="14.4" x14ac:dyDescent="0.3"/>
    <row r="2607" s="66" customFormat="1" ht="14.4" x14ac:dyDescent="0.3"/>
    <row r="2608" s="66" customFormat="1" ht="14.4" x14ac:dyDescent="0.3"/>
    <row r="2609" s="66" customFormat="1" ht="14.4" x14ac:dyDescent="0.3"/>
    <row r="2610" s="66" customFormat="1" ht="14.4" x14ac:dyDescent="0.3"/>
    <row r="2611" s="66" customFormat="1" ht="14.4" x14ac:dyDescent="0.3"/>
    <row r="2612" s="66" customFormat="1" ht="14.4" x14ac:dyDescent="0.3"/>
    <row r="2613" s="66" customFormat="1" ht="14.4" x14ac:dyDescent="0.3"/>
    <row r="2614" s="66" customFormat="1" ht="14.4" x14ac:dyDescent="0.3"/>
    <row r="2615" s="66" customFormat="1" ht="14.4" x14ac:dyDescent="0.3"/>
    <row r="2616" s="66" customFormat="1" ht="14.4" x14ac:dyDescent="0.3"/>
    <row r="2617" s="66" customFormat="1" ht="14.4" x14ac:dyDescent="0.3"/>
    <row r="2618" s="66" customFormat="1" ht="14.4" x14ac:dyDescent="0.3"/>
    <row r="2619" s="66" customFormat="1" ht="14.4" x14ac:dyDescent="0.3"/>
    <row r="2620" s="66" customFormat="1" ht="14.4" x14ac:dyDescent="0.3"/>
    <row r="2621" s="66" customFormat="1" ht="14.4" x14ac:dyDescent="0.3"/>
    <row r="2622" s="66" customFormat="1" ht="14.4" x14ac:dyDescent="0.3"/>
    <row r="2623" s="66" customFormat="1" ht="14.4" x14ac:dyDescent="0.3"/>
    <row r="2624" s="66" customFormat="1" ht="14.4" x14ac:dyDescent="0.3"/>
    <row r="2625" s="66" customFormat="1" ht="14.4" x14ac:dyDescent="0.3"/>
    <row r="2626" s="66" customFormat="1" ht="14.4" x14ac:dyDescent="0.3"/>
    <row r="2627" s="66" customFormat="1" ht="14.4" x14ac:dyDescent="0.3"/>
    <row r="2628" s="66" customFormat="1" ht="14.4" x14ac:dyDescent="0.3"/>
    <row r="2629" s="66" customFormat="1" ht="14.4" x14ac:dyDescent="0.3"/>
    <row r="2630" s="66" customFormat="1" ht="14.4" x14ac:dyDescent="0.3"/>
    <row r="2631" s="66" customFormat="1" ht="14.4" x14ac:dyDescent="0.3"/>
    <row r="2632" s="66" customFormat="1" ht="14.4" x14ac:dyDescent="0.3"/>
    <row r="2633" s="66" customFormat="1" ht="14.4" x14ac:dyDescent="0.3"/>
    <row r="2634" s="66" customFormat="1" ht="14.4" x14ac:dyDescent="0.3"/>
    <row r="2635" s="66" customFormat="1" ht="14.4" x14ac:dyDescent="0.3"/>
    <row r="2636" s="66" customFormat="1" ht="14.4" x14ac:dyDescent="0.3"/>
    <row r="2637" s="66" customFormat="1" ht="14.4" x14ac:dyDescent="0.3"/>
    <row r="2638" s="66" customFormat="1" ht="14.4" x14ac:dyDescent="0.3"/>
    <row r="2639" s="66" customFormat="1" ht="14.4" x14ac:dyDescent="0.3"/>
    <row r="2640" s="66" customFormat="1" ht="14.4" x14ac:dyDescent="0.3"/>
    <row r="2641" s="66" customFormat="1" ht="14.4" x14ac:dyDescent="0.3"/>
    <row r="2642" s="66" customFormat="1" ht="14.4" x14ac:dyDescent="0.3"/>
    <row r="2643" s="66" customFormat="1" ht="14.4" x14ac:dyDescent="0.3"/>
    <row r="2644" s="66" customFormat="1" ht="14.4" x14ac:dyDescent="0.3"/>
    <row r="2645" s="66" customFormat="1" ht="14.4" x14ac:dyDescent="0.3"/>
    <row r="2646" s="66" customFormat="1" ht="14.4" x14ac:dyDescent="0.3"/>
    <row r="2647" s="66" customFormat="1" ht="14.4" x14ac:dyDescent="0.3"/>
    <row r="2648" s="66" customFormat="1" ht="14.4" x14ac:dyDescent="0.3"/>
    <row r="2649" s="66" customFormat="1" ht="14.4" x14ac:dyDescent="0.3"/>
    <row r="2650" s="66" customFormat="1" ht="14.4" x14ac:dyDescent="0.3"/>
    <row r="2651" s="66" customFormat="1" ht="14.4" x14ac:dyDescent="0.3"/>
    <row r="2652" s="66" customFormat="1" ht="14.4" x14ac:dyDescent="0.3"/>
    <row r="2653" s="66" customFormat="1" ht="14.4" x14ac:dyDescent="0.3"/>
    <row r="2654" s="66" customFormat="1" ht="14.4" x14ac:dyDescent="0.3"/>
    <row r="2655" s="66" customFormat="1" ht="14.4" x14ac:dyDescent="0.3"/>
    <row r="2656" s="66" customFormat="1" ht="14.4" x14ac:dyDescent="0.3"/>
    <row r="2657" s="66" customFormat="1" ht="14.4" x14ac:dyDescent="0.3"/>
    <row r="2658" s="66" customFormat="1" ht="14.4" x14ac:dyDescent="0.3"/>
    <row r="2659" s="66" customFormat="1" ht="14.4" x14ac:dyDescent="0.3"/>
    <row r="2660" s="66" customFormat="1" ht="14.4" x14ac:dyDescent="0.3"/>
    <row r="2661" s="66" customFormat="1" ht="14.4" x14ac:dyDescent="0.3"/>
    <row r="2662" s="66" customFormat="1" ht="14.4" x14ac:dyDescent="0.3"/>
    <row r="2663" s="66" customFormat="1" ht="14.4" x14ac:dyDescent="0.3"/>
    <row r="2664" s="66" customFormat="1" ht="14.4" x14ac:dyDescent="0.3"/>
    <row r="2665" s="66" customFormat="1" ht="14.4" x14ac:dyDescent="0.3"/>
    <row r="2666" s="66" customFormat="1" ht="14.4" x14ac:dyDescent="0.3"/>
    <row r="2667" s="66" customFormat="1" ht="14.4" x14ac:dyDescent="0.3"/>
    <row r="2668" s="66" customFormat="1" ht="14.4" x14ac:dyDescent="0.3"/>
    <row r="2669" s="66" customFormat="1" ht="14.4" x14ac:dyDescent="0.3"/>
    <row r="2670" s="66" customFormat="1" ht="14.4" x14ac:dyDescent="0.3"/>
    <row r="2671" s="66" customFormat="1" ht="14.4" x14ac:dyDescent="0.3"/>
    <row r="2672" s="66" customFormat="1" ht="14.4" x14ac:dyDescent="0.3"/>
    <row r="2673" s="66" customFormat="1" ht="14.4" x14ac:dyDescent="0.3"/>
    <row r="2674" s="66" customFormat="1" ht="14.4" x14ac:dyDescent="0.3"/>
    <row r="2675" s="66" customFormat="1" ht="14.4" x14ac:dyDescent="0.3"/>
    <row r="2676" s="66" customFormat="1" ht="14.4" x14ac:dyDescent="0.3"/>
    <row r="2677" s="66" customFormat="1" ht="14.4" x14ac:dyDescent="0.3"/>
    <row r="2678" s="66" customFormat="1" ht="14.4" x14ac:dyDescent="0.3"/>
    <row r="2679" s="66" customFormat="1" ht="14.4" x14ac:dyDescent="0.3"/>
    <row r="2680" s="66" customFormat="1" ht="14.4" x14ac:dyDescent="0.3"/>
    <row r="2681" s="66" customFormat="1" ht="14.4" x14ac:dyDescent="0.3"/>
    <row r="2682" s="66" customFormat="1" ht="14.4" x14ac:dyDescent="0.3"/>
    <row r="2683" s="66" customFormat="1" ht="14.4" x14ac:dyDescent="0.3"/>
    <row r="2684" s="66" customFormat="1" ht="14.4" x14ac:dyDescent="0.3"/>
    <row r="2685" s="66" customFormat="1" ht="14.4" x14ac:dyDescent="0.3"/>
    <row r="2686" s="66" customFormat="1" ht="14.4" x14ac:dyDescent="0.3"/>
    <row r="2687" s="66" customFormat="1" ht="14.4" x14ac:dyDescent="0.3"/>
    <row r="2688" s="66" customFormat="1" ht="14.4" x14ac:dyDescent="0.3"/>
    <row r="2689" s="66" customFormat="1" ht="14.4" x14ac:dyDescent="0.3"/>
    <row r="2690" s="66" customFormat="1" ht="14.4" x14ac:dyDescent="0.3"/>
    <row r="2691" s="66" customFormat="1" ht="14.4" x14ac:dyDescent="0.3"/>
    <row r="2692" s="66" customFormat="1" ht="14.4" x14ac:dyDescent="0.3"/>
    <row r="2693" s="66" customFormat="1" ht="14.4" x14ac:dyDescent="0.3"/>
    <row r="2694" s="66" customFormat="1" ht="14.4" x14ac:dyDescent="0.3"/>
    <row r="2695" s="66" customFormat="1" ht="14.4" x14ac:dyDescent="0.3"/>
    <row r="2696" s="66" customFormat="1" ht="14.4" x14ac:dyDescent="0.3"/>
    <row r="2697" s="66" customFormat="1" ht="14.4" x14ac:dyDescent="0.3"/>
    <row r="2698" s="66" customFormat="1" ht="14.4" x14ac:dyDescent="0.3"/>
    <row r="2699" s="66" customFormat="1" ht="14.4" x14ac:dyDescent="0.3"/>
    <row r="2700" s="66" customFormat="1" ht="14.4" x14ac:dyDescent="0.3"/>
    <row r="2701" s="66" customFormat="1" ht="14.4" x14ac:dyDescent="0.3"/>
    <row r="2702" s="66" customFormat="1" ht="14.4" x14ac:dyDescent="0.3"/>
    <row r="2703" s="66" customFormat="1" ht="14.4" x14ac:dyDescent="0.3"/>
    <row r="2704" s="66" customFormat="1" ht="14.4" x14ac:dyDescent="0.3"/>
    <row r="2705" s="66" customFormat="1" ht="14.4" x14ac:dyDescent="0.3"/>
    <row r="2706" s="66" customFormat="1" ht="14.4" x14ac:dyDescent="0.3"/>
    <row r="2707" s="66" customFormat="1" ht="14.4" x14ac:dyDescent="0.3"/>
    <row r="2708" s="66" customFormat="1" ht="14.4" x14ac:dyDescent="0.3"/>
    <row r="2709" s="66" customFormat="1" ht="14.4" x14ac:dyDescent="0.3"/>
    <row r="2710" s="66" customFormat="1" ht="14.4" x14ac:dyDescent="0.3"/>
    <row r="2711" s="66" customFormat="1" ht="14.4" x14ac:dyDescent="0.3"/>
    <row r="2712" s="66" customFormat="1" ht="14.4" x14ac:dyDescent="0.3"/>
    <row r="2713" s="66" customFormat="1" ht="14.4" x14ac:dyDescent="0.3"/>
    <row r="2714" s="66" customFormat="1" ht="14.4" x14ac:dyDescent="0.3"/>
    <row r="2715" s="66" customFormat="1" ht="14.4" x14ac:dyDescent="0.3"/>
    <row r="2716" s="66" customFormat="1" ht="14.4" x14ac:dyDescent="0.3"/>
    <row r="2717" s="66" customFormat="1" ht="14.4" x14ac:dyDescent="0.3"/>
    <row r="2718" s="66" customFormat="1" ht="14.4" x14ac:dyDescent="0.3"/>
    <row r="2719" s="66" customFormat="1" ht="14.4" x14ac:dyDescent="0.3"/>
    <row r="2720" s="66" customFormat="1" ht="14.4" x14ac:dyDescent="0.3"/>
    <row r="2721" s="66" customFormat="1" ht="14.4" x14ac:dyDescent="0.3"/>
    <row r="2722" s="66" customFormat="1" ht="14.4" x14ac:dyDescent="0.3"/>
    <row r="2723" s="66" customFormat="1" ht="14.4" x14ac:dyDescent="0.3"/>
    <row r="2724" s="66" customFormat="1" ht="14.4" x14ac:dyDescent="0.3"/>
    <row r="2725" s="66" customFormat="1" ht="14.4" x14ac:dyDescent="0.3"/>
    <row r="2726" s="66" customFormat="1" ht="14.4" x14ac:dyDescent="0.3"/>
    <row r="2727" s="66" customFormat="1" ht="14.4" x14ac:dyDescent="0.3"/>
    <row r="2728" s="66" customFormat="1" ht="14.4" x14ac:dyDescent="0.3"/>
    <row r="2729" s="66" customFormat="1" ht="14.4" x14ac:dyDescent="0.3"/>
    <row r="2730" s="66" customFormat="1" ht="14.4" x14ac:dyDescent="0.3"/>
    <row r="2731" s="66" customFormat="1" ht="14.4" x14ac:dyDescent="0.3"/>
    <row r="2732" s="66" customFormat="1" ht="14.4" x14ac:dyDescent="0.3"/>
    <row r="2733" s="66" customFormat="1" ht="14.4" x14ac:dyDescent="0.3"/>
    <row r="2734" s="66" customFormat="1" ht="14.4" x14ac:dyDescent="0.3"/>
    <row r="2735" s="66" customFormat="1" ht="14.4" x14ac:dyDescent="0.3"/>
    <row r="2736" s="66" customFormat="1" ht="14.4" x14ac:dyDescent="0.3"/>
    <row r="2737" s="66" customFormat="1" ht="14.4" x14ac:dyDescent="0.3"/>
    <row r="2738" s="66" customFormat="1" ht="14.4" x14ac:dyDescent="0.3"/>
    <row r="2739" s="66" customFormat="1" ht="14.4" x14ac:dyDescent="0.3"/>
    <row r="2740" s="66" customFormat="1" ht="14.4" x14ac:dyDescent="0.3"/>
    <row r="2741" s="66" customFormat="1" ht="14.4" x14ac:dyDescent="0.3"/>
    <row r="2742" s="66" customFormat="1" ht="14.4" x14ac:dyDescent="0.3"/>
    <row r="2743" s="66" customFormat="1" ht="14.4" x14ac:dyDescent="0.3"/>
    <row r="2744" s="66" customFormat="1" ht="14.4" x14ac:dyDescent="0.3"/>
    <row r="2745" s="66" customFormat="1" ht="14.4" x14ac:dyDescent="0.3"/>
    <row r="2746" s="66" customFormat="1" ht="14.4" x14ac:dyDescent="0.3"/>
    <row r="2747" s="66" customFormat="1" ht="14.4" x14ac:dyDescent="0.3"/>
    <row r="2748" s="66" customFormat="1" ht="14.4" x14ac:dyDescent="0.3"/>
    <row r="2749" s="66" customFormat="1" ht="14.4" x14ac:dyDescent="0.3"/>
    <row r="2750" s="66" customFormat="1" ht="14.4" x14ac:dyDescent="0.3"/>
    <row r="2751" s="66" customFormat="1" ht="14.4" x14ac:dyDescent="0.3"/>
    <row r="2752" s="66" customFormat="1" ht="14.4" x14ac:dyDescent="0.3"/>
    <row r="2753" s="66" customFormat="1" ht="14.4" x14ac:dyDescent="0.3"/>
    <row r="2754" s="66" customFormat="1" ht="14.4" x14ac:dyDescent="0.3"/>
    <row r="2755" s="66" customFormat="1" ht="14.4" x14ac:dyDescent="0.3"/>
    <row r="2756" s="66" customFormat="1" ht="14.4" x14ac:dyDescent="0.3"/>
    <row r="2757" s="66" customFormat="1" ht="14.4" x14ac:dyDescent="0.3"/>
    <row r="2758" s="66" customFormat="1" ht="14.4" x14ac:dyDescent="0.3"/>
    <row r="2759" s="66" customFormat="1" ht="14.4" x14ac:dyDescent="0.3"/>
    <row r="2760" s="66" customFormat="1" ht="14.4" x14ac:dyDescent="0.3"/>
    <row r="2761" s="66" customFormat="1" ht="14.4" x14ac:dyDescent="0.3"/>
    <row r="2762" s="66" customFormat="1" ht="14.4" x14ac:dyDescent="0.3"/>
    <row r="2763" s="66" customFormat="1" ht="14.4" x14ac:dyDescent="0.3"/>
    <row r="2764" s="66" customFormat="1" ht="14.4" x14ac:dyDescent="0.3"/>
    <row r="2765" s="66" customFormat="1" ht="14.4" x14ac:dyDescent="0.3"/>
    <row r="2766" s="66" customFormat="1" ht="14.4" x14ac:dyDescent="0.3"/>
    <row r="2767" s="66" customFormat="1" ht="14.4" x14ac:dyDescent="0.3"/>
    <row r="2768" s="66" customFormat="1" ht="14.4" x14ac:dyDescent="0.3"/>
    <row r="2769" s="66" customFormat="1" ht="14.4" x14ac:dyDescent="0.3"/>
    <row r="2770" s="66" customFormat="1" ht="14.4" x14ac:dyDescent="0.3"/>
    <row r="2771" s="66" customFormat="1" ht="14.4" x14ac:dyDescent="0.3"/>
    <row r="2772" s="66" customFormat="1" ht="14.4" x14ac:dyDescent="0.3"/>
    <row r="2773" s="66" customFormat="1" ht="14.4" x14ac:dyDescent="0.3"/>
    <row r="2774" s="66" customFormat="1" ht="14.4" x14ac:dyDescent="0.3"/>
    <row r="2775" s="66" customFormat="1" ht="14.4" x14ac:dyDescent="0.3"/>
    <row r="2776" s="66" customFormat="1" ht="14.4" x14ac:dyDescent="0.3"/>
    <row r="2777" s="66" customFormat="1" ht="14.4" x14ac:dyDescent="0.3"/>
    <row r="2778" s="66" customFormat="1" ht="14.4" x14ac:dyDescent="0.3"/>
    <row r="2779" s="66" customFormat="1" ht="14.4" x14ac:dyDescent="0.3"/>
    <row r="2780" s="66" customFormat="1" ht="14.4" x14ac:dyDescent="0.3"/>
    <row r="2781" s="66" customFormat="1" ht="14.4" x14ac:dyDescent="0.3"/>
    <row r="2782" s="66" customFormat="1" ht="14.4" x14ac:dyDescent="0.3"/>
    <row r="2783" s="66" customFormat="1" ht="14.4" x14ac:dyDescent="0.3"/>
    <row r="2784" s="66" customFormat="1" ht="14.4" x14ac:dyDescent="0.3"/>
    <row r="2785" s="66" customFormat="1" ht="14.4" x14ac:dyDescent="0.3"/>
    <row r="2786" s="66" customFormat="1" ht="14.4" x14ac:dyDescent="0.3"/>
    <row r="2787" s="66" customFormat="1" ht="14.4" x14ac:dyDescent="0.3"/>
    <row r="2788" s="66" customFormat="1" ht="14.4" x14ac:dyDescent="0.3"/>
    <row r="2789" s="66" customFormat="1" ht="14.4" x14ac:dyDescent="0.3"/>
    <row r="2790" s="66" customFormat="1" ht="14.4" x14ac:dyDescent="0.3"/>
    <row r="2791" s="66" customFormat="1" ht="14.4" x14ac:dyDescent="0.3"/>
    <row r="2792" s="66" customFormat="1" ht="14.4" x14ac:dyDescent="0.3"/>
    <row r="2793" s="66" customFormat="1" ht="14.4" x14ac:dyDescent="0.3"/>
    <row r="2794" s="66" customFormat="1" ht="14.4" x14ac:dyDescent="0.3"/>
    <row r="2795" s="66" customFormat="1" ht="14.4" x14ac:dyDescent="0.3"/>
    <row r="2796" s="66" customFormat="1" ht="14.4" x14ac:dyDescent="0.3"/>
    <row r="2797" s="66" customFormat="1" ht="14.4" x14ac:dyDescent="0.3"/>
    <row r="2798" s="66" customFormat="1" ht="14.4" x14ac:dyDescent="0.3"/>
    <row r="2799" s="66" customFormat="1" ht="14.4" x14ac:dyDescent="0.3"/>
    <row r="2800" s="66" customFormat="1" ht="14.4" x14ac:dyDescent="0.3"/>
    <row r="2801" s="66" customFormat="1" ht="14.4" x14ac:dyDescent="0.3"/>
    <row r="2802" s="66" customFormat="1" ht="14.4" x14ac:dyDescent="0.3"/>
    <row r="2803" s="66" customFormat="1" ht="14.4" x14ac:dyDescent="0.3"/>
    <row r="2804" s="66" customFormat="1" ht="14.4" x14ac:dyDescent="0.3"/>
    <row r="2805" s="66" customFormat="1" ht="14.4" x14ac:dyDescent="0.3"/>
    <row r="2806" s="66" customFormat="1" ht="14.4" x14ac:dyDescent="0.3"/>
    <row r="2807" s="66" customFormat="1" ht="14.4" x14ac:dyDescent="0.3"/>
    <row r="2808" s="66" customFormat="1" ht="14.4" x14ac:dyDescent="0.3"/>
    <row r="2809" s="66" customFormat="1" ht="14.4" x14ac:dyDescent="0.3"/>
    <row r="2810" s="66" customFormat="1" ht="14.4" x14ac:dyDescent="0.3"/>
    <row r="2811" s="66" customFormat="1" ht="14.4" x14ac:dyDescent="0.3"/>
    <row r="2812" s="66" customFormat="1" ht="14.4" x14ac:dyDescent="0.3"/>
    <row r="2813" s="66" customFormat="1" ht="14.4" x14ac:dyDescent="0.3"/>
    <row r="2814" s="66" customFormat="1" ht="14.4" x14ac:dyDescent="0.3"/>
    <row r="2815" s="66" customFormat="1" ht="14.4" x14ac:dyDescent="0.3"/>
    <row r="2816" s="66" customFormat="1" ht="14.4" x14ac:dyDescent="0.3"/>
    <row r="2817" s="66" customFormat="1" ht="14.4" x14ac:dyDescent="0.3"/>
    <row r="2818" s="66" customFormat="1" ht="14.4" x14ac:dyDescent="0.3"/>
    <row r="2819" s="66" customFormat="1" ht="14.4" x14ac:dyDescent="0.3"/>
    <row r="2820" s="66" customFormat="1" ht="14.4" x14ac:dyDescent="0.3"/>
    <row r="2821" s="66" customFormat="1" ht="14.4" x14ac:dyDescent="0.3"/>
    <row r="2822" s="66" customFormat="1" ht="14.4" x14ac:dyDescent="0.3"/>
    <row r="2823" s="66" customFormat="1" ht="14.4" x14ac:dyDescent="0.3"/>
    <row r="2824" s="66" customFormat="1" ht="14.4" x14ac:dyDescent="0.3"/>
    <row r="2825" s="66" customFormat="1" ht="14.4" x14ac:dyDescent="0.3"/>
    <row r="2826" s="66" customFormat="1" ht="14.4" x14ac:dyDescent="0.3"/>
    <row r="2827" s="66" customFormat="1" ht="14.4" x14ac:dyDescent="0.3"/>
    <row r="2828" s="66" customFormat="1" ht="14.4" x14ac:dyDescent="0.3"/>
    <row r="2829" s="66" customFormat="1" ht="14.4" x14ac:dyDescent="0.3"/>
    <row r="2830" s="66" customFormat="1" ht="14.4" x14ac:dyDescent="0.3"/>
    <row r="2831" s="66" customFormat="1" ht="14.4" x14ac:dyDescent="0.3"/>
    <row r="2832" s="66" customFormat="1" ht="14.4" x14ac:dyDescent="0.3"/>
    <row r="2833" s="66" customFormat="1" ht="14.4" x14ac:dyDescent="0.3"/>
    <row r="2834" s="66" customFormat="1" ht="14.4" x14ac:dyDescent="0.3"/>
    <row r="2835" s="66" customFormat="1" ht="14.4" x14ac:dyDescent="0.3"/>
    <row r="2836" s="66" customFormat="1" ht="14.4" x14ac:dyDescent="0.3"/>
    <row r="2837" s="66" customFormat="1" ht="14.4" x14ac:dyDescent="0.3"/>
    <row r="2838" s="66" customFormat="1" ht="14.4" x14ac:dyDescent="0.3"/>
    <row r="2839" s="66" customFormat="1" ht="14.4" x14ac:dyDescent="0.3"/>
    <row r="2840" s="66" customFormat="1" ht="14.4" x14ac:dyDescent="0.3"/>
    <row r="2841" s="66" customFormat="1" ht="14.4" x14ac:dyDescent="0.3"/>
    <row r="2842" s="66" customFormat="1" ht="14.4" x14ac:dyDescent="0.3"/>
    <row r="2843" s="66" customFormat="1" ht="14.4" x14ac:dyDescent="0.3"/>
    <row r="2844" s="66" customFormat="1" ht="14.4" x14ac:dyDescent="0.3"/>
    <row r="2845" s="66" customFormat="1" ht="14.4" x14ac:dyDescent="0.3"/>
    <row r="2846" s="66" customFormat="1" ht="14.4" x14ac:dyDescent="0.3"/>
    <row r="2847" s="66" customFormat="1" ht="14.4" x14ac:dyDescent="0.3"/>
    <row r="2848" s="66" customFormat="1" ht="14.4" x14ac:dyDescent="0.3"/>
    <row r="2849" s="66" customFormat="1" ht="14.4" x14ac:dyDescent="0.3"/>
    <row r="2850" s="66" customFormat="1" ht="14.4" x14ac:dyDescent="0.3"/>
    <row r="2851" s="66" customFormat="1" ht="14.4" x14ac:dyDescent="0.3"/>
    <row r="2852" s="66" customFormat="1" ht="14.4" x14ac:dyDescent="0.3"/>
    <row r="2853" s="66" customFormat="1" ht="14.4" x14ac:dyDescent="0.3"/>
    <row r="2854" s="66" customFormat="1" ht="14.4" x14ac:dyDescent="0.3"/>
    <row r="2855" s="66" customFormat="1" ht="14.4" x14ac:dyDescent="0.3"/>
    <row r="2856" s="66" customFormat="1" ht="14.4" x14ac:dyDescent="0.3"/>
    <row r="2857" s="66" customFormat="1" ht="14.4" x14ac:dyDescent="0.3"/>
    <row r="2858" s="66" customFormat="1" ht="14.4" x14ac:dyDescent="0.3"/>
    <row r="2859" s="66" customFormat="1" ht="14.4" x14ac:dyDescent="0.3"/>
    <row r="2860" s="66" customFormat="1" ht="14.4" x14ac:dyDescent="0.3"/>
    <row r="2861" s="66" customFormat="1" ht="14.4" x14ac:dyDescent="0.3"/>
    <row r="2862" s="66" customFormat="1" ht="14.4" x14ac:dyDescent="0.3"/>
    <row r="2863" s="66" customFormat="1" ht="14.4" x14ac:dyDescent="0.3"/>
    <row r="2864" s="66" customFormat="1" ht="14.4" x14ac:dyDescent="0.3"/>
    <row r="2865" s="66" customFormat="1" ht="14.4" x14ac:dyDescent="0.3"/>
    <row r="2866" s="66" customFormat="1" ht="14.4" x14ac:dyDescent="0.3"/>
    <row r="2867" s="66" customFormat="1" ht="14.4" x14ac:dyDescent="0.3"/>
    <row r="2868" s="66" customFormat="1" ht="14.4" x14ac:dyDescent="0.3"/>
    <row r="2869" s="66" customFormat="1" ht="14.4" x14ac:dyDescent="0.3"/>
    <row r="2870" s="66" customFormat="1" ht="14.4" x14ac:dyDescent="0.3"/>
    <row r="2871" s="66" customFormat="1" ht="14.4" x14ac:dyDescent="0.3"/>
    <row r="2872" s="66" customFormat="1" ht="14.4" x14ac:dyDescent="0.3"/>
    <row r="2873" s="66" customFormat="1" ht="14.4" x14ac:dyDescent="0.3"/>
    <row r="2874" s="66" customFormat="1" ht="14.4" x14ac:dyDescent="0.3"/>
    <row r="2875" s="66" customFormat="1" ht="14.4" x14ac:dyDescent="0.3"/>
    <row r="2876" s="66" customFormat="1" ht="14.4" x14ac:dyDescent="0.3"/>
    <row r="2877" s="66" customFormat="1" ht="14.4" x14ac:dyDescent="0.3"/>
    <row r="2878" s="66" customFormat="1" ht="14.4" x14ac:dyDescent="0.3"/>
    <row r="2879" s="66" customFormat="1" ht="14.4" x14ac:dyDescent="0.3"/>
    <row r="2880" s="66" customFormat="1" ht="14.4" x14ac:dyDescent="0.3"/>
    <row r="2881" s="66" customFormat="1" ht="14.4" x14ac:dyDescent="0.3"/>
    <row r="2882" s="66" customFormat="1" ht="14.4" x14ac:dyDescent="0.3"/>
    <row r="2883" s="66" customFormat="1" ht="14.4" x14ac:dyDescent="0.3"/>
    <row r="2884" s="66" customFormat="1" ht="14.4" x14ac:dyDescent="0.3"/>
    <row r="2885" s="66" customFormat="1" ht="14.4" x14ac:dyDescent="0.3"/>
    <row r="2886" s="66" customFormat="1" ht="14.4" x14ac:dyDescent="0.3"/>
    <row r="2887" s="66" customFormat="1" ht="14.4" x14ac:dyDescent="0.3"/>
    <row r="2888" s="66" customFormat="1" ht="14.4" x14ac:dyDescent="0.3"/>
    <row r="2889" s="66" customFormat="1" ht="14.4" x14ac:dyDescent="0.3"/>
    <row r="2890" s="66" customFormat="1" ht="14.4" x14ac:dyDescent="0.3"/>
    <row r="2891" s="66" customFormat="1" ht="14.4" x14ac:dyDescent="0.3"/>
    <row r="2892" s="66" customFormat="1" ht="14.4" x14ac:dyDescent="0.3"/>
    <row r="2893" s="66" customFormat="1" ht="14.4" x14ac:dyDescent="0.3"/>
    <row r="2894" s="66" customFormat="1" ht="14.4" x14ac:dyDescent="0.3"/>
    <row r="2895" s="66" customFormat="1" ht="14.4" x14ac:dyDescent="0.3"/>
    <row r="2896" s="66" customFormat="1" ht="14.4" x14ac:dyDescent="0.3"/>
    <row r="2897" s="66" customFormat="1" ht="14.4" x14ac:dyDescent="0.3"/>
    <row r="2898" s="66" customFormat="1" ht="14.4" x14ac:dyDescent="0.3"/>
    <row r="2899" s="66" customFormat="1" ht="14.4" x14ac:dyDescent="0.3"/>
    <row r="2900" s="66" customFormat="1" ht="14.4" x14ac:dyDescent="0.3"/>
    <row r="2901" s="66" customFormat="1" ht="14.4" x14ac:dyDescent="0.3"/>
    <row r="2902" s="66" customFormat="1" ht="14.4" x14ac:dyDescent="0.3"/>
    <row r="2903" s="66" customFormat="1" ht="14.4" x14ac:dyDescent="0.3"/>
    <row r="2904" s="66" customFormat="1" ht="14.4" x14ac:dyDescent="0.3"/>
    <row r="2905" s="66" customFormat="1" ht="14.4" x14ac:dyDescent="0.3"/>
    <row r="2906" s="66" customFormat="1" ht="14.4" x14ac:dyDescent="0.3"/>
    <row r="2907" s="66" customFormat="1" ht="14.4" x14ac:dyDescent="0.3"/>
    <row r="2908" s="66" customFormat="1" ht="14.4" x14ac:dyDescent="0.3"/>
    <row r="2909" s="66" customFormat="1" ht="14.4" x14ac:dyDescent="0.3"/>
    <row r="2910" s="66" customFormat="1" ht="14.4" x14ac:dyDescent="0.3"/>
    <row r="2911" s="66" customFormat="1" ht="14.4" x14ac:dyDescent="0.3"/>
    <row r="2912" s="66" customFormat="1" ht="14.4" x14ac:dyDescent="0.3"/>
    <row r="2913" s="66" customFormat="1" ht="14.4" x14ac:dyDescent="0.3"/>
    <row r="2914" s="66" customFormat="1" ht="14.4" x14ac:dyDescent="0.3"/>
    <row r="2915" s="66" customFormat="1" ht="14.4" x14ac:dyDescent="0.3"/>
    <row r="2916" s="66" customFormat="1" ht="14.4" x14ac:dyDescent="0.3"/>
    <row r="2917" s="66" customFormat="1" ht="14.4" x14ac:dyDescent="0.3"/>
    <row r="2918" s="66" customFormat="1" ht="14.4" x14ac:dyDescent="0.3"/>
    <row r="2919" s="66" customFormat="1" ht="14.4" x14ac:dyDescent="0.3"/>
    <row r="2920" s="66" customFormat="1" ht="14.4" x14ac:dyDescent="0.3"/>
    <row r="2921" s="66" customFormat="1" ht="14.4" x14ac:dyDescent="0.3"/>
    <row r="2922" s="66" customFormat="1" ht="14.4" x14ac:dyDescent="0.3"/>
    <row r="2923" s="66" customFormat="1" ht="14.4" x14ac:dyDescent="0.3"/>
    <row r="2924" s="66" customFormat="1" ht="14.4" x14ac:dyDescent="0.3"/>
    <row r="2925" s="66" customFormat="1" ht="14.4" x14ac:dyDescent="0.3"/>
    <row r="2926" s="66" customFormat="1" ht="14.4" x14ac:dyDescent="0.3"/>
    <row r="2927" s="66" customFormat="1" ht="14.4" x14ac:dyDescent="0.3"/>
    <row r="2928" s="66" customFormat="1" ht="14.4" x14ac:dyDescent="0.3"/>
    <row r="2929" s="66" customFormat="1" ht="14.4" x14ac:dyDescent="0.3"/>
    <row r="2930" s="66" customFormat="1" ht="14.4" x14ac:dyDescent="0.3"/>
    <row r="2931" s="66" customFormat="1" ht="14.4" x14ac:dyDescent="0.3"/>
    <row r="2932" s="66" customFormat="1" ht="14.4" x14ac:dyDescent="0.3"/>
    <row r="2933" s="66" customFormat="1" ht="14.4" x14ac:dyDescent="0.3"/>
    <row r="2934" s="66" customFormat="1" ht="14.4" x14ac:dyDescent="0.3"/>
    <row r="2935" s="66" customFormat="1" ht="14.4" x14ac:dyDescent="0.3"/>
    <row r="2936" s="66" customFormat="1" ht="14.4" x14ac:dyDescent="0.3"/>
    <row r="2937" s="66" customFormat="1" ht="14.4" x14ac:dyDescent="0.3"/>
    <row r="2938" s="66" customFormat="1" ht="14.4" x14ac:dyDescent="0.3"/>
    <row r="2939" s="66" customFormat="1" ht="14.4" x14ac:dyDescent="0.3"/>
    <row r="2940" s="66" customFormat="1" ht="14.4" x14ac:dyDescent="0.3"/>
    <row r="2941" s="66" customFormat="1" ht="14.4" x14ac:dyDescent="0.3"/>
    <row r="2942" s="66" customFormat="1" ht="14.4" x14ac:dyDescent="0.3"/>
    <row r="2943" s="66" customFormat="1" ht="14.4" x14ac:dyDescent="0.3"/>
    <row r="2944" s="66" customFormat="1" ht="14.4" x14ac:dyDescent="0.3"/>
    <row r="2945" s="66" customFormat="1" ht="14.4" x14ac:dyDescent="0.3"/>
    <row r="2946" s="66" customFormat="1" ht="14.4" x14ac:dyDescent="0.3"/>
    <row r="2947" s="66" customFormat="1" ht="14.4" x14ac:dyDescent="0.3"/>
    <row r="2948" s="66" customFormat="1" ht="14.4" x14ac:dyDescent="0.3"/>
    <row r="2949" s="66" customFormat="1" ht="14.4" x14ac:dyDescent="0.3"/>
    <row r="2950" s="66" customFormat="1" ht="14.4" x14ac:dyDescent="0.3"/>
    <row r="2951" s="66" customFormat="1" ht="14.4" x14ac:dyDescent="0.3"/>
    <row r="2952" s="66" customFormat="1" ht="14.4" x14ac:dyDescent="0.3"/>
    <row r="2953" s="66" customFormat="1" ht="14.4" x14ac:dyDescent="0.3"/>
    <row r="2954" s="66" customFormat="1" ht="14.4" x14ac:dyDescent="0.3"/>
    <row r="2955" s="66" customFormat="1" ht="14.4" x14ac:dyDescent="0.3"/>
    <row r="2956" s="66" customFormat="1" ht="14.4" x14ac:dyDescent="0.3"/>
    <row r="2957" s="66" customFormat="1" ht="14.4" x14ac:dyDescent="0.3"/>
    <row r="2958" s="66" customFormat="1" ht="14.4" x14ac:dyDescent="0.3"/>
    <row r="2959" s="66" customFormat="1" ht="14.4" x14ac:dyDescent="0.3"/>
    <row r="2960" s="66" customFormat="1" ht="14.4" x14ac:dyDescent="0.3"/>
    <row r="2961" s="66" customFormat="1" ht="14.4" x14ac:dyDescent="0.3"/>
    <row r="2962" s="66" customFormat="1" ht="14.4" x14ac:dyDescent="0.3"/>
    <row r="2963" s="66" customFormat="1" ht="14.4" x14ac:dyDescent="0.3"/>
    <row r="2964" s="66" customFormat="1" ht="14.4" x14ac:dyDescent="0.3"/>
    <row r="2965" s="66" customFormat="1" ht="14.4" x14ac:dyDescent="0.3"/>
    <row r="2966" s="66" customFormat="1" ht="14.4" x14ac:dyDescent="0.3"/>
    <row r="2967" s="66" customFormat="1" ht="14.4" x14ac:dyDescent="0.3"/>
    <row r="2968" s="66" customFormat="1" ht="14.4" x14ac:dyDescent="0.3"/>
    <row r="2969" s="66" customFormat="1" ht="14.4" x14ac:dyDescent="0.3"/>
    <row r="2970" s="66" customFormat="1" ht="14.4" x14ac:dyDescent="0.3"/>
    <row r="2971" s="66" customFormat="1" ht="14.4" x14ac:dyDescent="0.3"/>
    <row r="2972" s="66" customFormat="1" ht="14.4" x14ac:dyDescent="0.3"/>
    <row r="2973" s="66" customFormat="1" ht="14.4" x14ac:dyDescent="0.3"/>
    <row r="2974" s="66" customFormat="1" ht="14.4" x14ac:dyDescent="0.3"/>
    <row r="2975" s="66" customFormat="1" ht="14.4" x14ac:dyDescent="0.3"/>
    <row r="2976" s="66" customFormat="1" ht="14.4" x14ac:dyDescent="0.3"/>
    <row r="2977" s="66" customFormat="1" ht="14.4" x14ac:dyDescent="0.3"/>
    <row r="2978" s="66" customFormat="1" ht="14.4" x14ac:dyDescent="0.3"/>
    <row r="2979" s="66" customFormat="1" ht="14.4" x14ac:dyDescent="0.3"/>
    <row r="2980" s="66" customFormat="1" ht="14.4" x14ac:dyDescent="0.3"/>
    <row r="2981" s="66" customFormat="1" ht="14.4" x14ac:dyDescent="0.3"/>
    <row r="2982" s="66" customFormat="1" ht="14.4" x14ac:dyDescent="0.3"/>
    <row r="2983" s="66" customFormat="1" ht="14.4" x14ac:dyDescent="0.3"/>
    <row r="2984" s="66" customFormat="1" ht="14.4" x14ac:dyDescent="0.3"/>
    <row r="2985" s="66" customFormat="1" ht="14.4" x14ac:dyDescent="0.3"/>
    <row r="2986" s="66" customFormat="1" ht="14.4" x14ac:dyDescent="0.3"/>
    <row r="2987" s="66" customFormat="1" ht="14.4" x14ac:dyDescent="0.3"/>
    <row r="2988" s="66" customFormat="1" ht="14.4" x14ac:dyDescent="0.3"/>
    <row r="2989" s="66" customFormat="1" ht="14.4" x14ac:dyDescent="0.3"/>
    <row r="2990" s="66" customFormat="1" ht="14.4" x14ac:dyDescent="0.3"/>
    <row r="2991" s="66" customFormat="1" ht="14.4" x14ac:dyDescent="0.3"/>
    <row r="2992" s="66" customFormat="1" ht="14.4" x14ac:dyDescent="0.3"/>
    <row r="2993" s="66" customFormat="1" ht="14.4" x14ac:dyDescent="0.3"/>
    <row r="2994" s="66" customFormat="1" ht="14.4" x14ac:dyDescent="0.3"/>
    <row r="2995" s="66" customFormat="1" ht="14.4" x14ac:dyDescent="0.3"/>
    <row r="2996" s="66" customFormat="1" ht="14.4" x14ac:dyDescent="0.3"/>
    <row r="2997" s="66" customFormat="1" ht="14.4" x14ac:dyDescent="0.3"/>
    <row r="2998" s="66" customFormat="1" ht="14.4" x14ac:dyDescent="0.3"/>
    <row r="2999" s="66" customFormat="1" ht="14.4" x14ac:dyDescent="0.3"/>
    <row r="3000" s="66" customFormat="1" ht="14.4" x14ac:dyDescent="0.3"/>
    <row r="3001" s="66" customFormat="1" ht="14.4" x14ac:dyDescent="0.3"/>
    <row r="3002" s="66" customFormat="1" ht="14.4" x14ac:dyDescent="0.3"/>
    <row r="3003" s="66" customFormat="1" ht="14.4" x14ac:dyDescent="0.3"/>
    <row r="3004" s="66" customFormat="1" ht="14.4" x14ac:dyDescent="0.3"/>
    <row r="3005" s="66" customFormat="1" ht="14.4" x14ac:dyDescent="0.3"/>
    <row r="3006" s="66" customFormat="1" ht="14.4" x14ac:dyDescent="0.3"/>
    <row r="3007" s="66" customFormat="1" ht="14.4" x14ac:dyDescent="0.3"/>
    <row r="3008" s="66" customFormat="1" ht="14.4" x14ac:dyDescent="0.3"/>
    <row r="3009" s="66" customFormat="1" ht="14.4" x14ac:dyDescent="0.3"/>
    <row r="3010" s="66" customFormat="1" ht="14.4" x14ac:dyDescent="0.3"/>
    <row r="3011" s="66" customFormat="1" ht="14.4" x14ac:dyDescent="0.3"/>
    <row r="3012" s="66" customFormat="1" ht="14.4" x14ac:dyDescent="0.3"/>
    <row r="3013" s="66" customFormat="1" ht="14.4" x14ac:dyDescent="0.3"/>
    <row r="3014" s="66" customFormat="1" ht="14.4" x14ac:dyDescent="0.3"/>
    <row r="3015" s="66" customFormat="1" ht="14.4" x14ac:dyDescent="0.3"/>
    <row r="3016" s="66" customFormat="1" ht="14.4" x14ac:dyDescent="0.3"/>
    <row r="3017" s="66" customFormat="1" ht="14.4" x14ac:dyDescent="0.3"/>
    <row r="3018" s="66" customFormat="1" ht="14.4" x14ac:dyDescent="0.3"/>
    <row r="3019" s="66" customFormat="1" ht="14.4" x14ac:dyDescent="0.3"/>
    <row r="3020" s="66" customFormat="1" ht="14.4" x14ac:dyDescent="0.3"/>
    <row r="3021" s="66" customFormat="1" ht="14.4" x14ac:dyDescent="0.3"/>
    <row r="3022" s="66" customFormat="1" ht="14.4" x14ac:dyDescent="0.3"/>
    <row r="3023" s="66" customFormat="1" ht="14.4" x14ac:dyDescent="0.3"/>
    <row r="3024" s="66" customFormat="1" ht="14.4" x14ac:dyDescent="0.3"/>
    <row r="3025" s="66" customFormat="1" ht="14.4" x14ac:dyDescent="0.3"/>
    <row r="3026" s="66" customFormat="1" ht="14.4" x14ac:dyDescent="0.3"/>
    <row r="3027" s="66" customFormat="1" ht="14.4" x14ac:dyDescent="0.3"/>
    <row r="3028" s="66" customFormat="1" ht="14.4" x14ac:dyDescent="0.3"/>
    <row r="3029" s="66" customFormat="1" ht="14.4" x14ac:dyDescent="0.3"/>
    <row r="3030" s="66" customFormat="1" ht="14.4" x14ac:dyDescent="0.3"/>
    <row r="3031" s="66" customFormat="1" ht="14.4" x14ac:dyDescent="0.3"/>
    <row r="3032" s="66" customFormat="1" ht="14.4" x14ac:dyDescent="0.3"/>
    <row r="3033" s="66" customFormat="1" ht="14.4" x14ac:dyDescent="0.3"/>
    <row r="3034" s="66" customFormat="1" ht="14.4" x14ac:dyDescent="0.3"/>
    <row r="3035" s="66" customFormat="1" ht="14.4" x14ac:dyDescent="0.3"/>
    <row r="3036" s="66" customFormat="1" ht="14.4" x14ac:dyDescent="0.3"/>
    <row r="3037" s="66" customFormat="1" ht="14.4" x14ac:dyDescent="0.3"/>
    <row r="3038" s="66" customFormat="1" ht="14.4" x14ac:dyDescent="0.3"/>
    <row r="3039" s="66" customFormat="1" ht="14.4" x14ac:dyDescent="0.3"/>
    <row r="3040" s="66" customFormat="1" ht="14.4" x14ac:dyDescent="0.3"/>
    <row r="3041" s="66" customFormat="1" ht="14.4" x14ac:dyDescent="0.3"/>
    <row r="3042" s="66" customFormat="1" ht="14.4" x14ac:dyDescent="0.3"/>
    <row r="3043" s="66" customFormat="1" ht="14.4" x14ac:dyDescent="0.3"/>
    <row r="3044" s="66" customFormat="1" ht="14.4" x14ac:dyDescent="0.3"/>
    <row r="3045" s="66" customFormat="1" ht="14.4" x14ac:dyDescent="0.3"/>
    <row r="3046" s="66" customFormat="1" ht="14.4" x14ac:dyDescent="0.3"/>
    <row r="3047" s="66" customFormat="1" ht="14.4" x14ac:dyDescent="0.3"/>
    <row r="3048" s="66" customFormat="1" ht="14.4" x14ac:dyDescent="0.3"/>
    <row r="3049" s="66" customFormat="1" ht="14.4" x14ac:dyDescent="0.3"/>
    <row r="3050" s="66" customFormat="1" ht="14.4" x14ac:dyDescent="0.3"/>
    <row r="3051" s="66" customFormat="1" ht="14.4" x14ac:dyDescent="0.3"/>
    <row r="3052" s="66" customFormat="1" ht="14.4" x14ac:dyDescent="0.3"/>
    <row r="3053" s="66" customFormat="1" ht="14.4" x14ac:dyDescent="0.3"/>
    <row r="3054" s="66" customFormat="1" ht="14.4" x14ac:dyDescent="0.3"/>
    <row r="3055" s="66" customFormat="1" ht="14.4" x14ac:dyDescent="0.3"/>
    <row r="3056" s="66" customFormat="1" ht="14.4" x14ac:dyDescent="0.3"/>
    <row r="3057" s="66" customFormat="1" ht="14.4" x14ac:dyDescent="0.3"/>
    <row r="3058" s="66" customFormat="1" ht="14.4" x14ac:dyDescent="0.3"/>
    <row r="3059" s="66" customFormat="1" ht="14.4" x14ac:dyDescent="0.3"/>
    <row r="3060" s="66" customFormat="1" ht="14.4" x14ac:dyDescent="0.3"/>
    <row r="3061" s="66" customFormat="1" ht="14.4" x14ac:dyDescent="0.3"/>
    <row r="3062" s="66" customFormat="1" ht="14.4" x14ac:dyDescent="0.3"/>
    <row r="3063" s="66" customFormat="1" ht="14.4" x14ac:dyDescent="0.3"/>
    <row r="3064" s="66" customFormat="1" ht="14.4" x14ac:dyDescent="0.3"/>
    <row r="3065" s="66" customFormat="1" ht="14.4" x14ac:dyDescent="0.3"/>
    <row r="3066" s="66" customFormat="1" ht="14.4" x14ac:dyDescent="0.3"/>
    <row r="3067" s="66" customFormat="1" ht="14.4" x14ac:dyDescent="0.3"/>
    <row r="3068" s="66" customFormat="1" ht="14.4" x14ac:dyDescent="0.3"/>
    <row r="3069" s="66" customFormat="1" ht="14.4" x14ac:dyDescent="0.3"/>
    <row r="3070" s="66" customFormat="1" ht="14.4" x14ac:dyDescent="0.3"/>
    <row r="3071" s="66" customFormat="1" ht="14.4" x14ac:dyDescent="0.3"/>
    <row r="3072" s="66" customFormat="1" ht="14.4" x14ac:dyDescent="0.3"/>
    <row r="3073" s="66" customFormat="1" ht="14.4" x14ac:dyDescent="0.3"/>
    <row r="3074" s="66" customFormat="1" ht="14.4" x14ac:dyDescent="0.3"/>
    <row r="3075" s="66" customFormat="1" ht="14.4" x14ac:dyDescent="0.3"/>
    <row r="3076" s="66" customFormat="1" ht="14.4" x14ac:dyDescent="0.3"/>
    <row r="3077" s="66" customFormat="1" ht="14.4" x14ac:dyDescent="0.3"/>
    <row r="3078" s="66" customFormat="1" ht="14.4" x14ac:dyDescent="0.3"/>
    <row r="3079" s="66" customFormat="1" ht="14.4" x14ac:dyDescent="0.3"/>
    <row r="3080" s="66" customFormat="1" ht="14.4" x14ac:dyDescent="0.3"/>
    <row r="3081" s="66" customFormat="1" ht="14.4" x14ac:dyDescent="0.3"/>
    <row r="3082" s="66" customFormat="1" ht="14.4" x14ac:dyDescent="0.3"/>
    <row r="3083" s="66" customFormat="1" ht="14.4" x14ac:dyDescent="0.3"/>
    <row r="3084" s="66" customFormat="1" ht="14.4" x14ac:dyDescent="0.3"/>
    <row r="3085" s="66" customFormat="1" ht="14.4" x14ac:dyDescent="0.3"/>
    <row r="3086" s="66" customFormat="1" ht="14.4" x14ac:dyDescent="0.3"/>
    <row r="3087" s="66" customFormat="1" ht="14.4" x14ac:dyDescent="0.3"/>
    <row r="3088" s="66" customFormat="1" ht="14.4" x14ac:dyDescent="0.3"/>
    <row r="3089" s="66" customFormat="1" ht="14.4" x14ac:dyDescent="0.3"/>
    <row r="3090" s="66" customFormat="1" ht="14.4" x14ac:dyDescent="0.3"/>
    <row r="3091" s="66" customFormat="1" ht="14.4" x14ac:dyDescent="0.3"/>
    <row r="3092" s="66" customFormat="1" ht="14.4" x14ac:dyDescent="0.3"/>
    <row r="3093" s="66" customFormat="1" ht="14.4" x14ac:dyDescent="0.3"/>
    <row r="3094" s="66" customFormat="1" ht="14.4" x14ac:dyDescent="0.3"/>
    <row r="3095" s="66" customFormat="1" ht="14.4" x14ac:dyDescent="0.3"/>
    <row r="3096" s="66" customFormat="1" ht="14.4" x14ac:dyDescent="0.3"/>
    <row r="3097" s="66" customFormat="1" ht="14.4" x14ac:dyDescent="0.3"/>
    <row r="3098" s="66" customFormat="1" ht="14.4" x14ac:dyDescent="0.3"/>
    <row r="3099" s="66" customFormat="1" ht="14.4" x14ac:dyDescent="0.3"/>
    <row r="3100" s="66" customFormat="1" ht="14.4" x14ac:dyDescent="0.3"/>
    <row r="3101" s="66" customFormat="1" ht="14.4" x14ac:dyDescent="0.3"/>
    <row r="3102" s="66" customFormat="1" ht="14.4" x14ac:dyDescent="0.3"/>
    <row r="3103" s="66" customFormat="1" ht="14.4" x14ac:dyDescent="0.3"/>
    <row r="3104" s="66" customFormat="1" ht="14.4" x14ac:dyDescent="0.3"/>
    <row r="3105" s="66" customFormat="1" ht="14.4" x14ac:dyDescent="0.3"/>
    <row r="3106" s="66" customFormat="1" ht="14.4" x14ac:dyDescent="0.3"/>
    <row r="3107" s="66" customFormat="1" ht="14.4" x14ac:dyDescent="0.3"/>
    <row r="3108" s="66" customFormat="1" ht="14.4" x14ac:dyDescent="0.3"/>
    <row r="3109" s="66" customFormat="1" ht="14.4" x14ac:dyDescent="0.3"/>
    <row r="3110" s="66" customFormat="1" ht="14.4" x14ac:dyDescent="0.3"/>
    <row r="3111" s="66" customFormat="1" ht="14.4" x14ac:dyDescent="0.3"/>
    <row r="3112" s="66" customFormat="1" ht="14.4" x14ac:dyDescent="0.3"/>
    <row r="3113" s="66" customFormat="1" ht="14.4" x14ac:dyDescent="0.3"/>
    <row r="3114" s="66" customFormat="1" ht="14.4" x14ac:dyDescent="0.3"/>
    <row r="3115" s="66" customFormat="1" ht="14.4" x14ac:dyDescent="0.3"/>
    <row r="3116" s="66" customFormat="1" ht="14.4" x14ac:dyDescent="0.3"/>
    <row r="3117" s="66" customFormat="1" ht="14.4" x14ac:dyDescent="0.3"/>
    <row r="3118" s="66" customFormat="1" ht="14.4" x14ac:dyDescent="0.3"/>
    <row r="3119" s="66" customFormat="1" ht="14.4" x14ac:dyDescent="0.3"/>
    <row r="3120" s="66" customFormat="1" ht="14.4" x14ac:dyDescent="0.3"/>
    <row r="3121" s="66" customFormat="1" ht="14.4" x14ac:dyDescent="0.3"/>
    <row r="3122" s="66" customFormat="1" ht="14.4" x14ac:dyDescent="0.3"/>
    <row r="3123" s="66" customFormat="1" ht="14.4" x14ac:dyDescent="0.3"/>
    <row r="3124" s="66" customFormat="1" ht="14.4" x14ac:dyDescent="0.3"/>
    <row r="3125" s="66" customFormat="1" ht="14.4" x14ac:dyDescent="0.3"/>
    <row r="3126" s="66" customFormat="1" ht="14.4" x14ac:dyDescent="0.3"/>
    <row r="3127" s="66" customFormat="1" ht="14.4" x14ac:dyDescent="0.3"/>
    <row r="3128" s="66" customFormat="1" ht="14.4" x14ac:dyDescent="0.3"/>
    <row r="3129" s="66" customFormat="1" ht="14.4" x14ac:dyDescent="0.3"/>
    <row r="3130" s="66" customFormat="1" ht="14.4" x14ac:dyDescent="0.3"/>
    <row r="3131" s="66" customFormat="1" ht="14.4" x14ac:dyDescent="0.3"/>
    <row r="3132" s="66" customFormat="1" ht="14.4" x14ac:dyDescent="0.3"/>
    <row r="3133" s="66" customFormat="1" ht="14.4" x14ac:dyDescent="0.3"/>
    <row r="3134" s="66" customFormat="1" ht="14.4" x14ac:dyDescent="0.3"/>
    <row r="3135" s="66" customFormat="1" ht="14.4" x14ac:dyDescent="0.3"/>
    <row r="3136" s="66" customFormat="1" ht="14.4" x14ac:dyDescent="0.3"/>
    <row r="3137" s="66" customFormat="1" ht="14.4" x14ac:dyDescent="0.3"/>
    <row r="3138" s="66" customFormat="1" ht="14.4" x14ac:dyDescent="0.3"/>
    <row r="3139" s="66" customFormat="1" ht="14.4" x14ac:dyDescent="0.3"/>
    <row r="3140" s="66" customFormat="1" ht="14.4" x14ac:dyDescent="0.3"/>
    <row r="3141" s="66" customFormat="1" ht="14.4" x14ac:dyDescent="0.3"/>
    <row r="3142" s="66" customFormat="1" ht="14.4" x14ac:dyDescent="0.3"/>
    <row r="3143" s="66" customFormat="1" ht="14.4" x14ac:dyDescent="0.3"/>
    <row r="3144" s="66" customFormat="1" ht="14.4" x14ac:dyDescent="0.3"/>
    <row r="3145" s="66" customFormat="1" ht="14.4" x14ac:dyDescent="0.3"/>
    <row r="3146" s="66" customFormat="1" ht="14.4" x14ac:dyDescent="0.3"/>
    <row r="3147" s="66" customFormat="1" ht="14.4" x14ac:dyDescent="0.3"/>
    <row r="3148" s="66" customFormat="1" ht="14.4" x14ac:dyDescent="0.3"/>
    <row r="3149" s="66" customFormat="1" ht="14.4" x14ac:dyDescent="0.3"/>
    <row r="3150" s="66" customFormat="1" ht="14.4" x14ac:dyDescent="0.3"/>
    <row r="3151" s="66" customFormat="1" ht="14.4" x14ac:dyDescent="0.3"/>
    <row r="3152" s="66" customFormat="1" ht="14.4" x14ac:dyDescent="0.3"/>
    <row r="3153" s="66" customFormat="1" ht="14.4" x14ac:dyDescent="0.3"/>
    <row r="3154" s="66" customFormat="1" ht="14.4" x14ac:dyDescent="0.3"/>
    <row r="3155" s="66" customFormat="1" ht="14.4" x14ac:dyDescent="0.3"/>
    <row r="3156" s="66" customFormat="1" ht="14.4" x14ac:dyDescent="0.3"/>
    <row r="3157" s="66" customFormat="1" ht="14.4" x14ac:dyDescent="0.3"/>
    <row r="3158" s="66" customFormat="1" ht="14.4" x14ac:dyDescent="0.3"/>
    <row r="3159" s="66" customFormat="1" ht="14.4" x14ac:dyDescent="0.3"/>
    <row r="3160" s="66" customFormat="1" ht="14.4" x14ac:dyDescent="0.3"/>
    <row r="3161" s="66" customFormat="1" ht="14.4" x14ac:dyDescent="0.3"/>
    <row r="3162" s="66" customFormat="1" ht="14.4" x14ac:dyDescent="0.3"/>
    <row r="3163" s="66" customFormat="1" ht="14.4" x14ac:dyDescent="0.3"/>
    <row r="3164" s="66" customFormat="1" ht="14.4" x14ac:dyDescent="0.3"/>
    <row r="3165" s="66" customFormat="1" ht="14.4" x14ac:dyDescent="0.3"/>
    <row r="3166" s="66" customFormat="1" ht="14.4" x14ac:dyDescent="0.3"/>
    <row r="3167" s="66" customFormat="1" ht="14.4" x14ac:dyDescent="0.3"/>
    <row r="3168" s="66" customFormat="1" ht="14.4" x14ac:dyDescent="0.3"/>
    <row r="3169" s="66" customFormat="1" ht="14.4" x14ac:dyDescent="0.3"/>
    <row r="3170" s="66" customFormat="1" ht="14.4" x14ac:dyDescent="0.3"/>
    <row r="3171" s="66" customFormat="1" ht="14.4" x14ac:dyDescent="0.3"/>
    <row r="3172" s="66" customFormat="1" ht="14.4" x14ac:dyDescent="0.3"/>
    <row r="3173" s="66" customFormat="1" ht="14.4" x14ac:dyDescent="0.3"/>
    <row r="3174" s="66" customFormat="1" ht="14.4" x14ac:dyDescent="0.3"/>
    <row r="3175" s="66" customFormat="1" ht="14.4" x14ac:dyDescent="0.3"/>
    <row r="3176" s="66" customFormat="1" ht="14.4" x14ac:dyDescent="0.3"/>
    <row r="3177" s="66" customFormat="1" ht="14.4" x14ac:dyDescent="0.3"/>
    <row r="3178" s="66" customFormat="1" ht="14.4" x14ac:dyDescent="0.3"/>
    <row r="3179" s="66" customFormat="1" ht="14.4" x14ac:dyDescent="0.3"/>
    <row r="3180" s="66" customFormat="1" ht="14.4" x14ac:dyDescent="0.3"/>
    <row r="3181" s="66" customFormat="1" ht="14.4" x14ac:dyDescent="0.3"/>
    <row r="3182" s="66" customFormat="1" ht="14.4" x14ac:dyDescent="0.3"/>
    <row r="3183" s="66" customFormat="1" ht="14.4" x14ac:dyDescent="0.3"/>
    <row r="3184" s="66" customFormat="1" ht="14.4" x14ac:dyDescent="0.3"/>
    <row r="3185" s="66" customFormat="1" ht="14.4" x14ac:dyDescent="0.3"/>
    <row r="3186" s="66" customFormat="1" ht="14.4" x14ac:dyDescent="0.3"/>
    <row r="3187" s="66" customFormat="1" ht="14.4" x14ac:dyDescent="0.3"/>
    <row r="3188" s="66" customFormat="1" ht="14.4" x14ac:dyDescent="0.3"/>
    <row r="3189" s="66" customFormat="1" ht="14.4" x14ac:dyDescent="0.3"/>
    <row r="3190" s="66" customFormat="1" ht="14.4" x14ac:dyDescent="0.3"/>
    <row r="3191" s="66" customFormat="1" ht="14.4" x14ac:dyDescent="0.3"/>
    <row r="3192" s="66" customFormat="1" ht="14.4" x14ac:dyDescent="0.3"/>
    <row r="3193" s="66" customFormat="1" ht="14.4" x14ac:dyDescent="0.3"/>
    <row r="3194" s="66" customFormat="1" ht="14.4" x14ac:dyDescent="0.3"/>
    <row r="3195" s="66" customFormat="1" ht="14.4" x14ac:dyDescent="0.3"/>
    <row r="3196" s="66" customFormat="1" ht="14.4" x14ac:dyDescent="0.3"/>
    <row r="3197" s="66" customFormat="1" ht="14.4" x14ac:dyDescent="0.3"/>
    <row r="3198" s="66" customFormat="1" ht="14.4" x14ac:dyDescent="0.3"/>
    <row r="3199" s="66" customFormat="1" ht="14.4" x14ac:dyDescent="0.3"/>
    <row r="3200" s="66" customFormat="1" ht="14.4" x14ac:dyDescent="0.3"/>
    <row r="3201" s="66" customFormat="1" ht="14.4" x14ac:dyDescent="0.3"/>
    <row r="3202" s="66" customFormat="1" ht="14.4" x14ac:dyDescent="0.3"/>
    <row r="3203" s="66" customFormat="1" ht="14.4" x14ac:dyDescent="0.3"/>
    <row r="3204" s="66" customFormat="1" ht="14.4" x14ac:dyDescent="0.3"/>
    <row r="3205" s="66" customFormat="1" ht="14.4" x14ac:dyDescent="0.3"/>
    <row r="3206" s="66" customFormat="1" ht="14.4" x14ac:dyDescent="0.3"/>
    <row r="3207" s="66" customFormat="1" ht="14.4" x14ac:dyDescent="0.3"/>
    <row r="3208" s="66" customFormat="1" ht="14.4" x14ac:dyDescent="0.3"/>
    <row r="3209" s="66" customFormat="1" ht="14.4" x14ac:dyDescent="0.3"/>
    <row r="3210" s="66" customFormat="1" ht="14.4" x14ac:dyDescent="0.3"/>
    <row r="3211" s="66" customFormat="1" ht="14.4" x14ac:dyDescent="0.3"/>
    <row r="3212" s="66" customFormat="1" ht="14.4" x14ac:dyDescent="0.3"/>
    <row r="3213" s="66" customFormat="1" ht="14.4" x14ac:dyDescent="0.3"/>
    <row r="3214" s="66" customFormat="1" ht="14.4" x14ac:dyDescent="0.3"/>
    <row r="3215" s="66" customFormat="1" ht="14.4" x14ac:dyDescent="0.3"/>
    <row r="3216" s="66" customFormat="1" ht="14.4" x14ac:dyDescent="0.3"/>
    <row r="3217" s="66" customFormat="1" ht="14.4" x14ac:dyDescent="0.3"/>
    <row r="3218" s="66" customFormat="1" ht="14.4" x14ac:dyDescent="0.3"/>
    <row r="3219" s="66" customFormat="1" ht="14.4" x14ac:dyDescent="0.3"/>
    <row r="3220" s="66" customFormat="1" ht="14.4" x14ac:dyDescent="0.3"/>
    <row r="3221" s="66" customFormat="1" ht="14.4" x14ac:dyDescent="0.3"/>
    <row r="3222" s="66" customFormat="1" ht="14.4" x14ac:dyDescent="0.3"/>
    <row r="3223" s="66" customFormat="1" ht="14.4" x14ac:dyDescent="0.3"/>
    <row r="3224" s="66" customFormat="1" ht="14.4" x14ac:dyDescent="0.3"/>
    <row r="3225" s="66" customFormat="1" ht="14.4" x14ac:dyDescent="0.3"/>
    <row r="3226" s="66" customFormat="1" ht="14.4" x14ac:dyDescent="0.3"/>
    <row r="3227" s="66" customFormat="1" ht="14.4" x14ac:dyDescent="0.3"/>
    <row r="3228" s="66" customFormat="1" ht="14.4" x14ac:dyDescent="0.3"/>
    <row r="3229" s="66" customFormat="1" ht="14.4" x14ac:dyDescent="0.3"/>
    <row r="3230" s="66" customFormat="1" ht="14.4" x14ac:dyDescent="0.3"/>
    <row r="3231" s="66" customFormat="1" ht="14.4" x14ac:dyDescent="0.3"/>
    <row r="3232" s="66" customFormat="1" ht="14.4" x14ac:dyDescent="0.3"/>
    <row r="3233" s="66" customFormat="1" ht="14.4" x14ac:dyDescent="0.3"/>
    <row r="3234" s="66" customFormat="1" ht="14.4" x14ac:dyDescent="0.3"/>
    <row r="3235" s="66" customFormat="1" ht="14.4" x14ac:dyDescent="0.3"/>
    <row r="3236" s="66" customFormat="1" ht="14.4" x14ac:dyDescent="0.3"/>
    <row r="3237" s="66" customFormat="1" ht="14.4" x14ac:dyDescent="0.3"/>
    <row r="3238" s="66" customFormat="1" ht="14.4" x14ac:dyDescent="0.3"/>
    <row r="3239" s="66" customFormat="1" ht="14.4" x14ac:dyDescent="0.3"/>
    <row r="3240" s="66" customFormat="1" ht="14.4" x14ac:dyDescent="0.3"/>
    <row r="3241" s="66" customFormat="1" ht="14.4" x14ac:dyDescent="0.3"/>
    <row r="3242" s="66" customFormat="1" ht="14.4" x14ac:dyDescent="0.3"/>
    <row r="3243" s="66" customFormat="1" ht="14.4" x14ac:dyDescent="0.3"/>
    <row r="3244" s="66" customFormat="1" ht="14.4" x14ac:dyDescent="0.3"/>
    <row r="3245" s="66" customFormat="1" ht="14.4" x14ac:dyDescent="0.3"/>
    <row r="3246" s="66" customFormat="1" ht="14.4" x14ac:dyDescent="0.3"/>
    <row r="3247" s="66" customFormat="1" ht="14.4" x14ac:dyDescent="0.3"/>
    <row r="3248" s="66" customFormat="1" ht="14.4" x14ac:dyDescent="0.3"/>
    <row r="3249" s="66" customFormat="1" ht="14.4" x14ac:dyDescent="0.3"/>
    <row r="3250" s="66" customFormat="1" ht="14.4" x14ac:dyDescent="0.3"/>
    <row r="3251" s="66" customFormat="1" ht="14.4" x14ac:dyDescent="0.3"/>
    <row r="3252" s="66" customFormat="1" ht="14.4" x14ac:dyDescent="0.3"/>
    <row r="3253" s="66" customFormat="1" ht="14.4" x14ac:dyDescent="0.3"/>
    <row r="3254" s="66" customFormat="1" ht="14.4" x14ac:dyDescent="0.3"/>
    <row r="3255" s="66" customFormat="1" ht="14.4" x14ac:dyDescent="0.3"/>
    <row r="3256" s="66" customFormat="1" ht="14.4" x14ac:dyDescent="0.3"/>
    <row r="3257" s="66" customFormat="1" ht="14.4" x14ac:dyDescent="0.3"/>
    <row r="3258" s="66" customFormat="1" ht="14.4" x14ac:dyDescent="0.3"/>
    <row r="3259" s="66" customFormat="1" ht="14.4" x14ac:dyDescent="0.3"/>
    <row r="3260" s="66" customFormat="1" ht="14.4" x14ac:dyDescent="0.3"/>
    <row r="3261" s="66" customFormat="1" ht="14.4" x14ac:dyDescent="0.3"/>
    <row r="3262" s="66" customFormat="1" ht="14.4" x14ac:dyDescent="0.3"/>
    <row r="3263" s="66" customFormat="1" ht="14.4" x14ac:dyDescent="0.3"/>
    <row r="3264" s="66" customFormat="1" ht="14.4" x14ac:dyDescent="0.3"/>
    <row r="3265" s="66" customFormat="1" ht="14.4" x14ac:dyDescent="0.3"/>
    <row r="3266" s="66" customFormat="1" ht="14.4" x14ac:dyDescent="0.3"/>
    <row r="3267" s="66" customFormat="1" ht="14.4" x14ac:dyDescent="0.3"/>
    <row r="3268" s="66" customFormat="1" ht="14.4" x14ac:dyDescent="0.3"/>
    <row r="3269" s="66" customFormat="1" ht="14.4" x14ac:dyDescent="0.3"/>
    <row r="3270" s="66" customFormat="1" ht="14.4" x14ac:dyDescent="0.3"/>
    <row r="3271" s="66" customFormat="1" ht="14.4" x14ac:dyDescent="0.3"/>
    <row r="3272" s="66" customFormat="1" ht="14.4" x14ac:dyDescent="0.3"/>
    <row r="3273" s="66" customFormat="1" ht="14.4" x14ac:dyDescent="0.3"/>
    <row r="3274" s="66" customFormat="1" ht="14.4" x14ac:dyDescent="0.3"/>
    <row r="3275" s="66" customFormat="1" ht="14.4" x14ac:dyDescent="0.3"/>
    <row r="3276" s="66" customFormat="1" ht="14.4" x14ac:dyDescent="0.3"/>
    <row r="3277" s="66" customFormat="1" ht="14.4" x14ac:dyDescent="0.3"/>
    <row r="3278" s="66" customFormat="1" ht="14.4" x14ac:dyDescent="0.3"/>
    <row r="3279" s="66" customFormat="1" ht="14.4" x14ac:dyDescent="0.3"/>
    <row r="3280" s="66" customFormat="1" ht="14.4" x14ac:dyDescent="0.3"/>
    <row r="3281" s="66" customFormat="1" ht="14.4" x14ac:dyDescent="0.3"/>
    <row r="3282" s="66" customFormat="1" ht="14.4" x14ac:dyDescent="0.3"/>
    <row r="3283" s="66" customFormat="1" ht="14.4" x14ac:dyDescent="0.3"/>
    <row r="3284" s="66" customFormat="1" ht="14.4" x14ac:dyDescent="0.3"/>
    <row r="3285" s="66" customFormat="1" ht="14.4" x14ac:dyDescent="0.3"/>
    <row r="3286" s="66" customFormat="1" ht="14.4" x14ac:dyDescent="0.3"/>
    <row r="3287" s="66" customFormat="1" ht="14.4" x14ac:dyDescent="0.3"/>
    <row r="3288" s="66" customFormat="1" ht="14.4" x14ac:dyDescent="0.3"/>
    <row r="3289" s="66" customFormat="1" ht="14.4" x14ac:dyDescent="0.3"/>
    <row r="3290" s="66" customFormat="1" ht="14.4" x14ac:dyDescent="0.3"/>
    <row r="3291" s="66" customFormat="1" ht="14.4" x14ac:dyDescent="0.3"/>
    <row r="3292" s="66" customFormat="1" ht="14.4" x14ac:dyDescent="0.3"/>
    <row r="3293" s="66" customFormat="1" ht="14.4" x14ac:dyDescent="0.3"/>
    <row r="3294" s="66" customFormat="1" ht="14.4" x14ac:dyDescent="0.3"/>
    <row r="3295" s="66" customFormat="1" ht="14.4" x14ac:dyDescent="0.3"/>
    <row r="3296" s="66" customFormat="1" ht="14.4" x14ac:dyDescent="0.3"/>
    <row r="3297" s="66" customFormat="1" ht="14.4" x14ac:dyDescent="0.3"/>
    <row r="3298" s="66" customFormat="1" ht="14.4" x14ac:dyDescent="0.3"/>
    <row r="3299" s="66" customFormat="1" ht="14.4" x14ac:dyDescent="0.3"/>
    <row r="3300" s="66" customFormat="1" ht="14.4" x14ac:dyDescent="0.3"/>
    <row r="3301" s="66" customFormat="1" ht="14.4" x14ac:dyDescent="0.3"/>
    <row r="3302" s="66" customFormat="1" ht="14.4" x14ac:dyDescent="0.3"/>
    <row r="3303" s="66" customFormat="1" ht="14.4" x14ac:dyDescent="0.3"/>
    <row r="3304" s="66" customFormat="1" ht="14.4" x14ac:dyDescent="0.3"/>
    <row r="3305" s="66" customFormat="1" ht="14.4" x14ac:dyDescent="0.3"/>
    <row r="3306" s="66" customFormat="1" ht="14.4" x14ac:dyDescent="0.3"/>
    <row r="3307" s="66" customFormat="1" ht="14.4" x14ac:dyDescent="0.3"/>
    <row r="3308" s="66" customFormat="1" ht="14.4" x14ac:dyDescent="0.3"/>
    <row r="3309" s="66" customFormat="1" ht="14.4" x14ac:dyDescent="0.3"/>
    <row r="3310" s="66" customFormat="1" ht="14.4" x14ac:dyDescent="0.3"/>
    <row r="3311" s="66" customFormat="1" ht="14.4" x14ac:dyDescent="0.3"/>
    <row r="3312" s="66" customFormat="1" ht="14.4" x14ac:dyDescent="0.3"/>
    <row r="3313" s="66" customFormat="1" ht="14.4" x14ac:dyDescent="0.3"/>
    <row r="3314" s="66" customFormat="1" ht="14.4" x14ac:dyDescent="0.3"/>
    <row r="3315" s="66" customFormat="1" ht="14.4" x14ac:dyDescent="0.3"/>
    <row r="3316" s="66" customFormat="1" ht="14.4" x14ac:dyDescent="0.3"/>
    <row r="3317" s="66" customFormat="1" ht="14.4" x14ac:dyDescent="0.3"/>
    <row r="3318" s="66" customFormat="1" ht="14.4" x14ac:dyDescent="0.3"/>
    <row r="3319" s="66" customFormat="1" ht="14.4" x14ac:dyDescent="0.3"/>
    <row r="3320" s="66" customFormat="1" ht="14.4" x14ac:dyDescent="0.3"/>
    <row r="3321" s="66" customFormat="1" ht="14.4" x14ac:dyDescent="0.3"/>
    <row r="3322" s="66" customFormat="1" ht="14.4" x14ac:dyDescent="0.3"/>
    <row r="3323" s="66" customFormat="1" ht="14.4" x14ac:dyDescent="0.3"/>
    <row r="3324" s="66" customFormat="1" ht="14.4" x14ac:dyDescent="0.3"/>
    <row r="3325" s="66" customFormat="1" ht="14.4" x14ac:dyDescent="0.3"/>
    <row r="3326" s="66" customFormat="1" ht="14.4" x14ac:dyDescent="0.3"/>
    <row r="3327" s="66" customFormat="1" ht="14.4" x14ac:dyDescent="0.3"/>
    <row r="3328" s="66" customFormat="1" ht="14.4" x14ac:dyDescent="0.3"/>
    <row r="3329" s="66" customFormat="1" ht="14.4" x14ac:dyDescent="0.3"/>
    <row r="3330" s="66" customFormat="1" ht="14.4" x14ac:dyDescent="0.3"/>
    <row r="3331" s="66" customFormat="1" ht="14.4" x14ac:dyDescent="0.3"/>
    <row r="3332" s="66" customFormat="1" ht="14.4" x14ac:dyDescent="0.3"/>
    <row r="3333" s="66" customFormat="1" ht="14.4" x14ac:dyDescent="0.3"/>
    <row r="3334" s="66" customFormat="1" ht="14.4" x14ac:dyDescent="0.3"/>
    <row r="3335" s="66" customFormat="1" ht="14.4" x14ac:dyDescent="0.3"/>
    <row r="3336" s="66" customFormat="1" ht="14.4" x14ac:dyDescent="0.3"/>
    <row r="3337" s="66" customFormat="1" ht="14.4" x14ac:dyDescent="0.3"/>
    <row r="3338" s="66" customFormat="1" ht="14.4" x14ac:dyDescent="0.3"/>
    <row r="3339" s="66" customFormat="1" ht="14.4" x14ac:dyDescent="0.3"/>
    <row r="3340" s="66" customFormat="1" ht="14.4" x14ac:dyDescent="0.3"/>
    <row r="3341" s="66" customFormat="1" ht="14.4" x14ac:dyDescent="0.3"/>
    <row r="3342" s="66" customFormat="1" ht="14.4" x14ac:dyDescent="0.3"/>
    <row r="3343" s="66" customFormat="1" ht="14.4" x14ac:dyDescent="0.3"/>
    <row r="3344" s="66" customFormat="1" ht="14.4" x14ac:dyDescent="0.3"/>
    <row r="3345" s="66" customFormat="1" ht="14.4" x14ac:dyDescent="0.3"/>
    <row r="3346" s="66" customFormat="1" ht="14.4" x14ac:dyDescent="0.3"/>
    <row r="3347" s="66" customFormat="1" ht="14.4" x14ac:dyDescent="0.3"/>
    <row r="3348" s="66" customFormat="1" ht="14.4" x14ac:dyDescent="0.3"/>
    <row r="3349" s="66" customFormat="1" ht="14.4" x14ac:dyDescent="0.3"/>
    <row r="3350" s="66" customFormat="1" ht="14.4" x14ac:dyDescent="0.3"/>
    <row r="3351" s="66" customFormat="1" ht="14.4" x14ac:dyDescent="0.3"/>
    <row r="3352" s="66" customFormat="1" ht="14.4" x14ac:dyDescent="0.3"/>
    <row r="3353" s="66" customFormat="1" ht="14.4" x14ac:dyDescent="0.3"/>
    <row r="3354" s="66" customFormat="1" ht="14.4" x14ac:dyDescent="0.3"/>
    <row r="3355" s="66" customFormat="1" ht="14.4" x14ac:dyDescent="0.3"/>
    <row r="3356" s="66" customFormat="1" ht="14.4" x14ac:dyDescent="0.3"/>
    <row r="3357" s="66" customFormat="1" ht="14.4" x14ac:dyDescent="0.3"/>
    <row r="3358" s="66" customFormat="1" ht="14.4" x14ac:dyDescent="0.3"/>
    <row r="3359" s="66" customFormat="1" ht="14.4" x14ac:dyDescent="0.3"/>
    <row r="3360" s="66" customFormat="1" ht="14.4" x14ac:dyDescent="0.3"/>
    <row r="3361" s="66" customFormat="1" ht="14.4" x14ac:dyDescent="0.3"/>
    <row r="3362" s="66" customFormat="1" ht="14.4" x14ac:dyDescent="0.3"/>
    <row r="3363" s="66" customFormat="1" ht="14.4" x14ac:dyDescent="0.3"/>
    <row r="3364" s="66" customFormat="1" ht="14.4" x14ac:dyDescent="0.3"/>
    <row r="3365" s="66" customFormat="1" ht="14.4" x14ac:dyDescent="0.3"/>
    <row r="3366" s="66" customFormat="1" ht="14.4" x14ac:dyDescent="0.3"/>
    <row r="3367" s="66" customFormat="1" ht="14.4" x14ac:dyDescent="0.3"/>
    <row r="3368" s="66" customFormat="1" ht="14.4" x14ac:dyDescent="0.3"/>
    <row r="3369" s="66" customFormat="1" ht="14.4" x14ac:dyDescent="0.3"/>
    <row r="3370" s="66" customFormat="1" ht="14.4" x14ac:dyDescent="0.3"/>
    <row r="3371" s="66" customFormat="1" ht="14.4" x14ac:dyDescent="0.3"/>
    <row r="3372" s="66" customFormat="1" ht="14.4" x14ac:dyDescent="0.3"/>
    <row r="3373" s="66" customFormat="1" ht="14.4" x14ac:dyDescent="0.3"/>
    <row r="3374" s="66" customFormat="1" ht="14.4" x14ac:dyDescent="0.3"/>
    <row r="3375" s="66" customFormat="1" ht="14.4" x14ac:dyDescent="0.3"/>
    <row r="3376" s="66" customFormat="1" ht="14.4" x14ac:dyDescent="0.3"/>
    <row r="3377" s="66" customFormat="1" ht="14.4" x14ac:dyDescent="0.3"/>
    <row r="3378" s="66" customFormat="1" ht="14.4" x14ac:dyDescent="0.3"/>
    <row r="3379" s="66" customFormat="1" ht="14.4" x14ac:dyDescent="0.3"/>
    <row r="3380" s="66" customFormat="1" ht="14.4" x14ac:dyDescent="0.3"/>
    <row r="3381" s="66" customFormat="1" ht="14.4" x14ac:dyDescent="0.3"/>
    <row r="3382" s="66" customFormat="1" ht="14.4" x14ac:dyDescent="0.3"/>
    <row r="3383" s="66" customFormat="1" ht="14.4" x14ac:dyDescent="0.3"/>
    <row r="3384" s="66" customFormat="1" ht="14.4" x14ac:dyDescent="0.3"/>
    <row r="3385" s="66" customFormat="1" ht="14.4" x14ac:dyDescent="0.3"/>
    <row r="3386" s="66" customFormat="1" ht="14.4" x14ac:dyDescent="0.3"/>
    <row r="3387" s="66" customFormat="1" ht="14.4" x14ac:dyDescent="0.3"/>
    <row r="3388" s="66" customFormat="1" ht="14.4" x14ac:dyDescent="0.3"/>
    <row r="3389" s="66" customFormat="1" ht="14.4" x14ac:dyDescent="0.3"/>
    <row r="3390" s="66" customFormat="1" ht="14.4" x14ac:dyDescent="0.3"/>
    <row r="3391" s="66" customFormat="1" ht="14.4" x14ac:dyDescent="0.3"/>
    <row r="3392" s="66" customFormat="1" ht="14.4" x14ac:dyDescent="0.3"/>
    <row r="3393" s="66" customFormat="1" ht="14.4" x14ac:dyDescent="0.3"/>
    <row r="3394" s="66" customFormat="1" ht="14.4" x14ac:dyDescent="0.3"/>
    <row r="3395" s="66" customFormat="1" ht="14.4" x14ac:dyDescent="0.3"/>
    <row r="3396" s="66" customFormat="1" ht="14.4" x14ac:dyDescent="0.3"/>
    <row r="3397" s="66" customFormat="1" ht="14.4" x14ac:dyDescent="0.3"/>
    <row r="3398" s="66" customFormat="1" ht="14.4" x14ac:dyDescent="0.3"/>
    <row r="3399" s="66" customFormat="1" ht="14.4" x14ac:dyDescent="0.3"/>
    <row r="3400" s="66" customFormat="1" ht="14.4" x14ac:dyDescent="0.3"/>
    <row r="3401" s="66" customFormat="1" ht="14.4" x14ac:dyDescent="0.3"/>
    <row r="3402" s="66" customFormat="1" ht="14.4" x14ac:dyDescent="0.3"/>
    <row r="3403" s="66" customFormat="1" ht="14.4" x14ac:dyDescent="0.3"/>
    <row r="3404" s="66" customFormat="1" ht="14.4" x14ac:dyDescent="0.3"/>
    <row r="3405" s="66" customFormat="1" ht="14.4" x14ac:dyDescent="0.3"/>
    <row r="3406" s="66" customFormat="1" ht="14.4" x14ac:dyDescent="0.3"/>
    <row r="3407" s="66" customFormat="1" ht="14.4" x14ac:dyDescent="0.3"/>
    <row r="3408" s="66" customFormat="1" ht="14.4" x14ac:dyDescent="0.3"/>
    <row r="3409" s="66" customFormat="1" ht="14.4" x14ac:dyDescent="0.3"/>
    <row r="3410" s="66" customFormat="1" ht="14.4" x14ac:dyDescent="0.3"/>
    <row r="3411" s="66" customFormat="1" ht="14.4" x14ac:dyDescent="0.3"/>
    <row r="3412" s="66" customFormat="1" ht="14.4" x14ac:dyDescent="0.3"/>
    <row r="3413" s="66" customFormat="1" ht="14.4" x14ac:dyDescent="0.3"/>
    <row r="3414" s="66" customFormat="1" ht="14.4" x14ac:dyDescent="0.3"/>
    <row r="3415" s="66" customFormat="1" ht="14.4" x14ac:dyDescent="0.3"/>
    <row r="3416" s="66" customFormat="1" ht="14.4" x14ac:dyDescent="0.3"/>
    <row r="3417" s="66" customFormat="1" ht="14.4" x14ac:dyDescent="0.3"/>
    <row r="3418" s="66" customFormat="1" ht="14.4" x14ac:dyDescent="0.3"/>
    <row r="3419" s="66" customFormat="1" ht="14.4" x14ac:dyDescent="0.3"/>
    <row r="3420" s="66" customFormat="1" ht="14.4" x14ac:dyDescent="0.3"/>
    <row r="3421" s="66" customFormat="1" ht="14.4" x14ac:dyDescent="0.3"/>
    <row r="3422" s="66" customFormat="1" ht="14.4" x14ac:dyDescent="0.3"/>
    <row r="3423" s="66" customFormat="1" ht="14.4" x14ac:dyDescent="0.3"/>
    <row r="3424" s="66" customFormat="1" ht="14.4" x14ac:dyDescent="0.3"/>
    <row r="3425" s="66" customFormat="1" ht="14.4" x14ac:dyDescent="0.3"/>
    <row r="3426" s="66" customFormat="1" ht="14.4" x14ac:dyDescent="0.3"/>
    <row r="3427" s="66" customFormat="1" ht="14.4" x14ac:dyDescent="0.3"/>
    <row r="3428" s="66" customFormat="1" ht="14.4" x14ac:dyDescent="0.3"/>
    <row r="3429" s="66" customFormat="1" ht="14.4" x14ac:dyDescent="0.3"/>
    <row r="3430" s="66" customFormat="1" ht="14.4" x14ac:dyDescent="0.3"/>
    <row r="3431" s="66" customFormat="1" ht="14.4" x14ac:dyDescent="0.3"/>
    <row r="3432" s="66" customFormat="1" ht="14.4" x14ac:dyDescent="0.3"/>
    <row r="3433" s="66" customFormat="1" ht="14.4" x14ac:dyDescent="0.3"/>
    <row r="3434" s="66" customFormat="1" ht="14.4" x14ac:dyDescent="0.3"/>
    <row r="3435" s="66" customFormat="1" ht="14.4" x14ac:dyDescent="0.3"/>
    <row r="3436" s="66" customFormat="1" ht="14.4" x14ac:dyDescent="0.3"/>
    <row r="3437" s="66" customFormat="1" ht="14.4" x14ac:dyDescent="0.3"/>
    <row r="3438" s="66" customFormat="1" ht="14.4" x14ac:dyDescent="0.3"/>
    <row r="3439" s="66" customFormat="1" ht="14.4" x14ac:dyDescent="0.3"/>
    <row r="3440" s="66" customFormat="1" ht="14.4" x14ac:dyDescent="0.3"/>
    <row r="3441" s="66" customFormat="1" ht="14.4" x14ac:dyDescent="0.3"/>
    <row r="3442" s="66" customFormat="1" ht="14.4" x14ac:dyDescent="0.3"/>
    <row r="3443" s="66" customFormat="1" ht="14.4" x14ac:dyDescent="0.3"/>
    <row r="3444" s="66" customFormat="1" ht="14.4" x14ac:dyDescent="0.3"/>
    <row r="3445" s="66" customFormat="1" ht="14.4" x14ac:dyDescent="0.3"/>
    <row r="3446" s="66" customFormat="1" ht="14.4" x14ac:dyDescent="0.3"/>
    <row r="3447" s="66" customFormat="1" ht="14.4" x14ac:dyDescent="0.3"/>
    <row r="3448" s="66" customFormat="1" ht="14.4" x14ac:dyDescent="0.3"/>
    <row r="3449" s="66" customFormat="1" ht="14.4" x14ac:dyDescent="0.3"/>
    <row r="3450" s="66" customFormat="1" ht="14.4" x14ac:dyDescent="0.3"/>
    <row r="3451" s="66" customFormat="1" ht="14.4" x14ac:dyDescent="0.3"/>
    <row r="3452" s="66" customFormat="1" ht="14.4" x14ac:dyDescent="0.3"/>
    <row r="3453" s="66" customFormat="1" ht="14.4" x14ac:dyDescent="0.3"/>
    <row r="3454" s="66" customFormat="1" ht="14.4" x14ac:dyDescent="0.3"/>
    <row r="3455" s="66" customFormat="1" ht="14.4" x14ac:dyDescent="0.3"/>
    <row r="3456" s="66" customFormat="1" ht="14.4" x14ac:dyDescent="0.3"/>
    <row r="3457" s="66" customFormat="1" ht="14.4" x14ac:dyDescent="0.3"/>
    <row r="3458" s="66" customFormat="1" ht="14.4" x14ac:dyDescent="0.3"/>
    <row r="3459" s="66" customFormat="1" ht="14.4" x14ac:dyDescent="0.3"/>
    <row r="3460" s="66" customFormat="1" ht="14.4" x14ac:dyDescent="0.3"/>
    <row r="3461" s="66" customFormat="1" ht="14.4" x14ac:dyDescent="0.3"/>
    <row r="3462" s="66" customFormat="1" ht="14.4" x14ac:dyDescent="0.3"/>
    <row r="3463" s="66" customFormat="1" ht="14.4" x14ac:dyDescent="0.3"/>
    <row r="3464" s="66" customFormat="1" ht="14.4" x14ac:dyDescent="0.3"/>
    <row r="3465" s="66" customFormat="1" ht="14.4" x14ac:dyDescent="0.3"/>
    <row r="3466" s="66" customFormat="1" ht="14.4" x14ac:dyDescent="0.3"/>
    <row r="3467" s="66" customFormat="1" ht="14.4" x14ac:dyDescent="0.3"/>
    <row r="3468" s="66" customFormat="1" ht="14.4" x14ac:dyDescent="0.3"/>
    <row r="3469" s="66" customFormat="1" ht="14.4" x14ac:dyDescent="0.3"/>
    <row r="3470" s="66" customFormat="1" ht="14.4" x14ac:dyDescent="0.3"/>
    <row r="3471" s="66" customFormat="1" ht="14.4" x14ac:dyDescent="0.3"/>
    <row r="3472" s="66" customFormat="1" ht="14.4" x14ac:dyDescent="0.3"/>
    <row r="3473" s="66" customFormat="1" ht="14.4" x14ac:dyDescent="0.3"/>
    <row r="3474" s="66" customFormat="1" ht="14.4" x14ac:dyDescent="0.3"/>
    <row r="3475" s="66" customFormat="1" ht="14.4" x14ac:dyDescent="0.3"/>
    <row r="3476" s="66" customFormat="1" ht="14.4" x14ac:dyDescent="0.3"/>
    <row r="3477" s="66" customFormat="1" ht="14.4" x14ac:dyDescent="0.3"/>
    <row r="3478" s="66" customFormat="1" ht="14.4" x14ac:dyDescent="0.3"/>
    <row r="3479" s="66" customFormat="1" ht="14.4" x14ac:dyDescent="0.3"/>
    <row r="3480" s="66" customFormat="1" ht="14.4" x14ac:dyDescent="0.3"/>
    <row r="3481" s="66" customFormat="1" ht="14.4" x14ac:dyDescent="0.3"/>
    <row r="3482" s="66" customFormat="1" ht="14.4" x14ac:dyDescent="0.3"/>
    <row r="3483" s="66" customFormat="1" ht="14.4" x14ac:dyDescent="0.3"/>
    <row r="3484" s="66" customFormat="1" ht="14.4" x14ac:dyDescent="0.3"/>
    <row r="3485" s="66" customFormat="1" ht="14.4" x14ac:dyDescent="0.3"/>
    <row r="3486" s="66" customFormat="1" ht="14.4" x14ac:dyDescent="0.3"/>
    <row r="3487" s="66" customFormat="1" ht="14.4" x14ac:dyDescent="0.3"/>
    <row r="3488" s="66" customFormat="1" ht="14.4" x14ac:dyDescent="0.3"/>
    <row r="3489" s="66" customFormat="1" ht="14.4" x14ac:dyDescent="0.3"/>
    <row r="3490" s="66" customFormat="1" ht="14.4" x14ac:dyDescent="0.3"/>
    <row r="3491" s="66" customFormat="1" ht="14.4" x14ac:dyDescent="0.3"/>
    <row r="3492" s="66" customFormat="1" ht="14.4" x14ac:dyDescent="0.3"/>
    <row r="3493" s="66" customFormat="1" ht="14.4" x14ac:dyDescent="0.3"/>
    <row r="3494" s="66" customFormat="1" ht="14.4" x14ac:dyDescent="0.3"/>
    <row r="3495" s="66" customFormat="1" ht="14.4" x14ac:dyDescent="0.3"/>
    <row r="3496" s="66" customFormat="1" ht="14.4" x14ac:dyDescent="0.3"/>
    <row r="3497" s="66" customFormat="1" ht="14.4" x14ac:dyDescent="0.3"/>
    <row r="3498" s="66" customFormat="1" ht="14.4" x14ac:dyDescent="0.3"/>
    <row r="3499" s="66" customFormat="1" ht="14.4" x14ac:dyDescent="0.3"/>
    <row r="3500" s="66" customFormat="1" ht="14.4" x14ac:dyDescent="0.3"/>
    <row r="3501" s="66" customFormat="1" ht="14.4" x14ac:dyDescent="0.3"/>
    <row r="3502" s="66" customFormat="1" ht="14.4" x14ac:dyDescent="0.3"/>
    <row r="3503" s="66" customFormat="1" ht="14.4" x14ac:dyDescent="0.3"/>
    <row r="3504" s="66" customFormat="1" ht="14.4" x14ac:dyDescent="0.3"/>
    <row r="3505" s="66" customFormat="1" ht="14.4" x14ac:dyDescent="0.3"/>
    <row r="3506" s="66" customFormat="1" ht="14.4" x14ac:dyDescent="0.3"/>
    <row r="3507" s="66" customFormat="1" ht="14.4" x14ac:dyDescent="0.3"/>
    <row r="3508" s="66" customFormat="1" ht="14.4" x14ac:dyDescent="0.3"/>
    <row r="3509" s="66" customFormat="1" ht="14.4" x14ac:dyDescent="0.3"/>
    <row r="3510" s="66" customFormat="1" ht="14.4" x14ac:dyDescent="0.3"/>
    <row r="3511" s="66" customFormat="1" ht="14.4" x14ac:dyDescent="0.3"/>
    <row r="3512" s="66" customFormat="1" ht="14.4" x14ac:dyDescent="0.3"/>
    <row r="3513" s="66" customFormat="1" ht="14.4" x14ac:dyDescent="0.3"/>
    <row r="3514" s="66" customFormat="1" ht="14.4" x14ac:dyDescent="0.3"/>
    <row r="3515" s="66" customFormat="1" ht="14.4" x14ac:dyDescent="0.3"/>
    <row r="3516" s="66" customFormat="1" ht="14.4" x14ac:dyDescent="0.3"/>
    <row r="3517" s="66" customFormat="1" ht="14.4" x14ac:dyDescent="0.3"/>
    <row r="3518" s="66" customFormat="1" ht="14.4" x14ac:dyDescent="0.3"/>
    <row r="3519" s="66" customFormat="1" ht="14.4" x14ac:dyDescent="0.3"/>
    <row r="3520" s="66" customFormat="1" ht="14.4" x14ac:dyDescent="0.3"/>
    <row r="3521" s="66" customFormat="1" ht="14.4" x14ac:dyDescent="0.3"/>
    <row r="3522" s="66" customFormat="1" ht="14.4" x14ac:dyDescent="0.3"/>
    <row r="3523" s="66" customFormat="1" ht="14.4" x14ac:dyDescent="0.3"/>
    <row r="3524" s="66" customFormat="1" ht="14.4" x14ac:dyDescent="0.3"/>
    <row r="3525" s="66" customFormat="1" ht="14.4" x14ac:dyDescent="0.3"/>
    <row r="3526" s="66" customFormat="1" ht="14.4" x14ac:dyDescent="0.3"/>
    <row r="3527" s="66" customFormat="1" ht="14.4" x14ac:dyDescent="0.3"/>
    <row r="3528" s="66" customFormat="1" ht="14.4" x14ac:dyDescent="0.3"/>
    <row r="3529" s="66" customFormat="1" ht="14.4" x14ac:dyDescent="0.3"/>
    <row r="3530" s="66" customFormat="1" ht="14.4" x14ac:dyDescent="0.3"/>
    <row r="3531" s="66" customFormat="1" ht="14.4" x14ac:dyDescent="0.3"/>
    <row r="3532" s="66" customFormat="1" ht="14.4" x14ac:dyDescent="0.3"/>
    <row r="3533" s="66" customFormat="1" ht="14.4" x14ac:dyDescent="0.3"/>
    <row r="3534" s="66" customFormat="1" ht="14.4" x14ac:dyDescent="0.3"/>
    <row r="3535" s="66" customFormat="1" ht="14.4" x14ac:dyDescent="0.3"/>
    <row r="3536" s="66" customFormat="1" ht="14.4" x14ac:dyDescent="0.3"/>
    <row r="3537" s="66" customFormat="1" ht="14.4" x14ac:dyDescent="0.3"/>
    <row r="3538" s="66" customFormat="1" ht="14.4" x14ac:dyDescent="0.3"/>
    <row r="3539" s="66" customFormat="1" ht="14.4" x14ac:dyDescent="0.3"/>
    <row r="3540" s="66" customFormat="1" ht="14.4" x14ac:dyDescent="0.3"/>
    <row r="3541" s="66" customFormat="1" ht="14.4" x14ac:dyDescent="0.3"/>
    <row r="3542" s="66" customFormat="1" ht="14.4" x14ac:dyDescent="0.3"/>
    <row r="3543" s="66" customFormat="1" ht="14.4" x14ac:dyDescent="0.3"/>
    <row r="3544" s="66" customFormat="1" ht="14.4" x14ac:dyDescent="0.3"/>
    <row r="3545" s="66" customFormat="1" ht="14.4" x14ac:dyDescent="0.3"/>
    <row r="3546" s="66" customFormat="1" ht="14.4" x14ac:dyDescent="0.3"/>
    <row r="3547" s="66" customFormat="1" ht="14.4" x14ac:dyDescent="0.3"/>
    <row r="3548" s="66" customFormat="1" ht="14.4" x14ac:dyDescent="0.3"/>
    <row r="3549" s="66" customFormat="1" ht="14.4" x14ac:dyDescent="0.3"/>
    <row r="3550" s="66" customFormat="1" ht="14.4" x14ac:dyDescent="0.3"/>
    <row r="3551" s="66" customFormat="1" ht="14.4" x14ac:dyDescent="0.3"/>
    <row r="3552" s="66" customFormat="1" ht="14.4" x14ac:dyDescent="0.3"/>
    <row r="3553" s="66" customFormat="1" ht="14.4" x14ac:dyDescent="0.3"/>
    <row r="3554" s="66" customFormat="1" ht="14.4" x14ac:dyDescent="0.3"/>
    <row r="3555" s="66" customFormat="1" ht="14.4" x14ac:dyDescent="0.3"/>
    <row r="3556" s="66" customFormat="1" ht="14.4" x14ac:dyDescent="0.3"/>
    <row r="3557" s="66" customFormat="1" ht="14.4" x14ac:dyDescent="0.3"/>
    <row r="3558" s="66" customFormat="1" ht="14.4" x14ac:dyDescent="0.3"/>
    <row r="3559" s="66" customFormat="1" ht="14.4" x14ac:dyDescent="0.3"/>
    <row r="3560" s="66" customFormat="1" ht="14.4" x14ac:dyDescent="0.3"/>
    <row r="3561" s="66" customFormat="1" ht="14.4" x14ac:dyDescent="0.3"/>
    <row r="3562" s="66" customFormat="1" ht="14.4" x14ac:dyDescent="0.3"/>
    <row r="3563" s="66" customFormat="1" ht="14.4" x14ac:dyDescent="0.3"/>
    <row r="3564" s="66" customFormat="1" ht="14.4" x14ac:dyDescent="0.3"/>
    <row r="3565" s="66" customFormat="1" ht="14.4" x14ac:dyDescent="0.3"/>
    <row r="3566" s="66" customFormat="1" ht="14.4" x14ac:dyDescent="0.3"/>
    <row r="3567" s="66" customFormat="1" ht="14.4" x14ac:dyDescent="0.3"/>
    <row r="3568" s="66" customFormat="1" ht="14.4" x14ac:dyDescent="0.3"/>
    <row r="3569" s="66" customFormat="1" ht="14.4" x14ac:dyDescent="0.3"/>
    <row r="3570" s="66" customFormat="1" ht="14.4" x14ac:dyDescent="0.3"/>
    <row r="3571" s="66" customFormat="1" ht="14.4" x14ac:dyDescent="0.3"/>
    <row r="3572" s="66" customFormat="1" ht="14.4" x14ac:dyDescent="0.3"/>
    <row r="3573" s="66" customFormat="1" ht="14.4" x14ac:dyDescent="0.3"/>
    <row r="3574" s="66" customFormat="1" ht="14.4" x14ac:dyDescent="0.3"/>
    <row r="3575" s="66" customFormat="1" ht="14.4" x14ac:dyDescent="0.3"/>
    <row r="3576" s="66" customFormat="1" ht="14.4" x14ac:dyDescent="0.3"/>
    <row r="3577" s="66" customFormat="1" ht="14.4" x14ac:dyDescent="0.3"/>
    <row r="3578" s="66" customFormat="1" ht="14.4" x14ac:dyDescent="0.3"/>
    <row r="3579" s="66" customFormat="1" ht="14.4" x14ac:dyDescent="0.3"/>
    <row r="3580" s="66" customFormat="1" ht="14.4" x14ac:dyDescent="0.3"/>
    <row r="3581" s="66" customFormat="1" ht="14.4" x14ac:dyDescent="0.3"/>
    <row r="3582" s="66" customFormat="1" ht="14.4" x14ac:dyDescent="0.3"/>
    <row r="3583" s="66" customFormat="1" ht="14.4" x14ac:dyDescent="0.3"/>
    <row r="3584" s="66" customFormat="1" ht="14.4" x14ac:dyDescent="0.3"/>
    <row r="3585" s="66" customFormat="1" ht="14.4" x14ac:dyDescent="0.3"/>
    <row r="3586" s="66" customFormat="1" ht="14.4" x14ac:dyDescent="0.3"/>
    <row r="3587" s="66" customFormat="1" ht="14.4" x14ac:dyDescent="0.3"/>
    <row r="3588" s="66" customFormat="1" ht="14.4" x14ac:dyDescent="0.3"/>
    <row r="3589" s="66" customFormat="1" ht="14.4" x14ac:dyDescent="0.3"/>
    <row r="3590" s="66" customFormat="1" ht="14.4" x14ac:dyDescent="0.3"/>
    <row r="3591" s="66" customFormat="1" ht="14.4" x14ac:dyDescent="0.3"/>
    <row r="3592" s="66" customFormat="1" ht="14.4" x14ac:dyDescent="0.3"/>
    <row r="3593" s="66" customFormat="1" ht="14.4" x14ac:dyDescent="0.3"/>
    <row r="3594" s="66" customFormat="1" ht="14.4" x14ac:dyDescent="0.3"/>
    <row r="3595" s="66" customFormat="1" ht="14.4" x14ac:dyDescent="0.3"/>
    <row r="3596" s="66" customFormat="1" ht="14.4" x14ac:dyDescent="0.3"/>
    <row r="3597" s="66" customFormat="1" ht="14.4" x14ac:dyDescent="0.3"/>
    <row r="3598" s="66" customFormat="1" ht="14.4" x14ac:dyDescent="0.3"/>
    <row r="3599" s="66" customFormat="1" ht="14.4" x14ac:dyDescent="0.3"/>
    <row r="3600" s="66" customFormat="1" ht="14.4" x14ac:dyDescent="0.3"/>
    <row r="3601" s="66" customFormat="1" ht="14.4" x14ac:dyDescent="0.3"/>
    <row r="3602" s="66" customFormat="1" ht="14.4" x14ac:dyDescent="0.3"/>
    <row r="3603" s="66" customFormat="1" ht="14.4" x14ac:dyDescent="0.3"/>
    <row r="3604" s="66" customFormat="1" ht="14.4" x14ac:dyDescent="0.3"/>
    <row r="3605" s="66" customFormat="1" ht="14.4" x14ac:dyDescent="0.3"/>
    <row r="3606" s="66" customFormat="1" ht="14.4" x14ac:dyDescent="0.3"/>
    <row r="3607" s="66" customFormat="1" ht="14.4" x14ac:dyDescent="0.3"/>
    <row r="3608" s="66" customFormat="1" ht="14.4" x14ac:dyDescent="0.3"/>
    <row r="3609" s="66" customFormat="1" ht="14.4" x14ac:dyDescent="0.3"/>
    <row r="3610" s="66" customFormat="1" ht="14.4" x14ac:dyDescent="0.3"/>
    <row r="3611" s="66" customFormat="1" ht="14.4" x14ac:dyDescent="0.3"/>
    <row r="3612" s="66" customFormat="1" ht="14.4" x14ac:dyDescent="0.3"/>
    <row r="3613" s="66" customFormat="1" ht="14.4" x14ac:dyDescent="0.3"/>
    <row r="3614" s="66" customFormat="1" ht="14.4" x14ac:dyDescent="0.3"/>
    <row r="3615" s="66" customFormat="1" ht="14.4" x14ac:dyDescent="0.3"/>
    <row r="3616" s="66" customFormat="1" ht="14.4" x14ac:dyDescent="0.3"/>
    <row r="3617" s="66" customFormat="1" ht="14.4" x14ac:dyDescent="0.3"/>
    <row r="3618" s="66" customFormat="1" ht="14.4" x14ac:dyDescent="0.3"/>
    <row r="3619" s="66" customFormat="1" ht="14.4" x14ac:dyDescent="0.3"/>
    <row r="3620" s="66" customFormat="1" ht="14.4" x14ac:dyDescent="0.3"/>
    <row r="3621" s="66" customFormat="1" ht="14.4" x14ac:dyDescent="0.3"/>
    <row r="3622" s="66" customFormat="1" ht="14.4" x14ac:dyDescent="0.3"/>
    <row r="3623" s="66" customFormat="1" ht="14.4" x14ac:dyDescent="0.3"/>
    <row r="3624" s="66" customFormat="1" ht="14.4" x14ac:dyDescent="0.3"/>
    <row r="3625" s="66" customFormat="1" ht="14.4" x14ac:dyDescent="0.3"/>
    <row r="3626" s="66" customFormat="1" ht="14.4" x14ac:dyDescent="0.3"/>
    <row r="3627" s="66" customFormat="1" ht="14.4" x14ac:dyDescent="0.3"/>
    <row r="3628" s="66" customFormat="1" ht="14.4" x14ac:dyDescent="0.3"/>
    <row r="3629" s="66" customFormat="1" ht="14.4" x14ac:dyDescent="0.3"/>
    <row r="3630" s="66" customFormat="1" ht="14.4" x14ac:dyDescent="0.3"/>
    <row r="3631" s="66" customFormat="1" ht="14.4" x14ac:dyDescent="0.3"/>
    <row r="3632" s="66" customFormat="1" ht="14.4" x14ac:dyDescent="0.3"/>
    <row r="3633" s="66" customFormat="1" ht="14.4" x14ac:dyDescent="0.3"/>
    <row r="3634" s="66" customFormat="1" ht="14.4" x14ac:dyDescent="0.3"/>
    <row r="3635" s="66" customFormat="1" ht="14.4" x14ac:dyDescent="0.3"/>
    <row r="3636" s="66" customFormat="1" ht="14.4" x14ac:dyDescent="0.3"/>
    <row r="3637" s="66" customFormat="1" ht="14.4" x14ac:dyDescent="0.3"/>
    <row r="3638" s="66" customFormat="1" ht="14.4" x14ac:dyDescent="0.3"/>
    <row r="3639" s="66" customFormat="1" ht="14.4" x14ac:dyDescent="0.3"/>
    <row r="3640" s="66" customFormat="1" ht="14.4" x14ac:dyDescent="0.3"/>
    <row r="3641" s="66" customFormat="1" ht="14.4" x14ac:dyDescent="0.3"/>
    <row r="3642" s="66" customFormat="1" ht="14.4" x14ac:dyDescent="0.3"/>
    <row r="3643" s="66" customFormat="1" ht="14.4" x14ac:dyDescent="0.3"/>
    <row r="3644" s="66" customFormat="1" ht="14.4" x14ac:dyDescent="0.3"/>
    <row r="3645" s="66" customFormat="1" ht="14.4" x14ac:dyDescent="0.3"/>
    <row r="3646" s="66" customFormat="1" ht="14.4" x14ac:dyDescent="0.3"/>
    <row r="3647" s="66" customFormat="1" ht="14.4" x14ac:dyDescent="0.3"/>
    <row r="3648" s="66" customFormat="1" ht="14.4" x14ac:dyDescent="0.3"/>
    <row r="3649" s="66" customFormat="1" ht="14.4" x14ac:dyDescent="0.3"/>
    <row r="3650" s="66" customFormat="1" ht="14.4" x14ac:dyDescent="0.3"/>
    <row r="3651" s="66" customFormat="1" ht="14.4" x14ac:dyDescent="0.3"/>
    <row r="3652" s="66" customFormat="1" ht="14.4" x14ac:dyDescent="0.3"/>
    <row r="3653" s="66" customFormat="1" ht="14.4" x14ac:dyDescent="0.3"/>
    <row r="3654" s="66" customFormat="1" ht="14.4" x14ac:dyDescent="0.3"/>
    <row r="3655" s="66" customFormat="1" ht="14.4" x14ac:dyDescent="0.3"/>
    <row r="3656" s="66" customFormat="1" ht="14.4" x14ac:dyDescent="0.3"/>
    <row r="3657" s="66" customFormat="1" ht="14.4" x14ac:dyDescent="0.3"/>
    <row r="3658" s="66" customFormat="1" ht="14.4" x14ac:dyDescent="0.3"/>
    <row r="3659" s="66" customFormat="1" ht="14.4" x14ac:dyDescent="0.3"/>
    <row r="3660" s="66" customFormat="1" ht="14.4" x14ac:dyDescent="0.3"/>
    <row r="3661" s="66" customFormat="1" ht="14.4" x14ac:dyDescent="0.3"/>
    <row r="3662" s="66" customFormat="1" ht="14.4" x14ac:dyDescent="0.3"/>
    <row r="3663" s="66" customFormat="1" ht="14.4" x14ac:dyDescent="0.3"/>
    <row r="3664" s="66" customFormat="1" ht="14.4" x14ac:dyDescent="0.3"/>
    <row r="3665" s="66" customFormat="1" ht="14.4" x14ac:dyDescent="0.3"/>
    <row r="3666" s="66" customFormat="1" ht="14.4" x14ac:dyDescent="0.3"/>
    <row r="3667" s="66" customFormat="1" ht="14.4" x14ac:dyDescent="0.3"/>
    <row r="3668" s="66" customFormat="1" ht="14.4" x14ac:dyDescent="0.3"/>
    <row r="3669" s="66" customFormat="1" ht="14.4" x14ac:dyDescent="0.3"/>
    <row r="3670" s="66" customFormat="1" ht="14.4" x14ac:dyDescent="0.3"/>
    <row r="3671" s="66" customFormat="1" ht="14.4" x14ac:dyDescent="0.3"/>
    <row r="3672" s="66" customFormat="1" ht="14.4" x14ac:dyDescent="0.3"/>
    <row r="3673" s="66" customFormat="1" ht="14.4" x14ac:dyDescent="0.3"/>
    <row r="3674" s="66" customFormat="1" ht="14.4" x14ac:dyDescent="0.3"/>
    <row r="3675" s="66" customFormat="1" ht="14.4" x14ac:dyDescent="0.3"/>
    <row r="3676" s="66" customFormat="1" ht="14.4" x14ac:dyDescent="0.3"/>
    <row r="3677" s="66" customFormat="1" ht="14.4" x14ac:dyDescent="0.3"/>
    <row r="3678" s="66" customFormat="1" ht="14.4" x14ac:dyDescent="0.3"/>
    <row r="3679" s="66" customFormat="1" ht="14.4" x14ac:dyDescent="0.3"/>
    <row r="3680" s="66" customFormat="1" ht="14.4" x14ac:dyDescent="0.3"/>
    <row r="3681" s="66" customFormat="1" ht="14.4" x14ac:dyDescent="0.3"/>
    <row r="3682" s="66" customFormat="1" ht="14.4" x14ac:dyDescent="0.3"/>
    <row r="3683" s="66" customFormat="1" ht="14.4" x14ac:dyDescent="0.3"/>
    <row r="3684" s="66" customFormat="1" ht="14.4" x14ac:dyDescent="0.3"/>
    <row r="3685" s="66" customFormat="1" ht="14.4" x14ac:dyDescent="0.3"/>
    <row r="3686" s="66" customFormat="1" ht="14.4" x14ac:dyDescent="0.3"/>
    <row r="3687" s="66" customFormat="1" ht="14.4" x14ac:dyDescent="0.3"/>
    <row r="3688" s="66" customFormat="1" ht="14.4" x14ac:dyDescent="0.3"/>
    <row r="3689" s="66" customFormat="1" ht="14.4" x14ac:dyDescent="0.3"/>
    <row r="3690" s="66" customFormat="1" ht="14.4" x14ac:dyDescent="0.3"/>
    <row r="3691" s="66" customFormat="1" ht="14.4" x14ac:dyDescent="0.3"/>
    <row r="3692" s="66" customFormat="1" ht="14.4" x14ac:dyDescent="0.3"/>
    <row r="3693" s="66" customFormat="1" ht="14.4" x14ac:dyDescent="0.3"/>
    <row r="3694" s="66" customFormat="1" ht="14.4" x14ac:dyDescent="0.3"/>
    <row r="3695" s="66" customFormat="1" ht="14.4" x14ac:dyDescent="0.3"/>
    <row r="3696" s="66" customFormat="1" ht="14.4" x14ac:dyDescent="0.3"/>
    <row r="3697" s="66" customFormat="1" ht="14.4" x14ac:dyDescent="0.3"/>
    <row r="3698" s="66" customFormat="1" ht="14.4" x14ac:dyDescent="0.3"/>
    <row r="3699" s="66" customFormat="1" ht="14.4" x14ac:dyDescent="0.3"/>
    <row r="3700" s="66" customFormat="1" ht="14.4" x14ac:dyDescent="0.3"/>
    <row r="3701" s="66" customFormat="1" ht="14.4" x14ac:dyDescent="0.3"/>
    <row r="3702" s="66" customFormat="1" ht="14.4" x14ac:dyDescent="0.3"/>
    <row r="3703" s="66" customFormat="1" ht="14.4" x14ac:dyDescent="0.3"/>
    <row r="3704" s="66" customFormat="1" ht="14.4" x14ac:dyDescent="0.3"/>
    <row r="3705" s="66" customFormat="1" ht="14.4" x14ac:dyDescent="0.3"/>
    <row r="3706" s="66" customFormat="1" ht="14.4" x14ac:dyDescent="0.3"/>
    <row r="3707" s="66" customFormat="1" ht="14.4" x14ac:dyDescent="0.3"/>
    <row r="3708" s="66" customFormat="1" ht="14.4" x14ac:dyDescent="0.3"/>
    <row r="3709" s="66" customFormat="1" ht="14.4" x14ac:dyDescent="0.3"/>
    <row r="3710" s="66" customFormat="1" ht="14.4" x14ac:dyDescent="0.3"/>
    <row r="3711" s="66" customFormat="1" ht="14.4" x14ac:dyDescent="0.3"/>
    <row r="3712" s="66" customFormat="1" ht="14.4" x14ac:dyDescent="0.3"/>
    <row r="3713" s="66" customFormat="1" ht="14.4" x14ac:dyDescent="0.3"/>
    <row r="3714" s="66" customFormat="1" ht="14.4" x14ac:dyDescent="0.3"/>
    <row r="3715" s="66" customFormat="1" ht="14.4" x14ac:dyDescent="0.3"/>
    <row r="3716" s="66" customFormat="1" ht="14.4" x14ac:dyDescent="0.3"/>
    <row r="3717" s="66" customFormat="1" ht="14.4" x14ac:dyDescent="0.3"/>
    <row r="3718" s="66" customFormat="1" ht="14.4" x14ac:dyDescent="0.3"/>
    <row r="3719" s="66" customFormat="1" ht="14.4" x14ac:dyDescent="0.3"/>
    <row r="3720" s="66" customFormat="1" ht="14.4" x14ac:dyDescent="0.3"/>
    <row r="3721" s="66" customFormat="1" ht="14.4" x14ac:dyDescent="0.3"/>
    <row r="3722" s="66" customFormat="1" ht="14.4" x14ac:dyDescent="0.3"/>
    <row r="3723" s="66" customFormat="1" ht="14.4" x14ac:dyDescent="0.3"/>
    <row r="3724" s="66" customFormat="1" ht="14.4" x14ac:dyDescent="0.3"/>
    <row r="3725" s="66" customFormat="1" ht="14.4" x14ac:dyDescent="0.3"/>
    <row r="3726" s="66" customFormat="1" ht="14.4" x14ac:dyDescent="0.3"/>
    <row r="3727" s="66" customFormat="1" ht="14.4" x14ac:dyDescent="0.3"/>
    <row r="3728" s="66" customFormat="1" ht="14.4" x14ac:dyDescent="0.3"/>
    <row r="3729" s="66" customFormat="1" ht="14.4" x14ac:dyDescent="0.3"/>
    <row r="3730" s="66" customFormat="1" ht="14.4" x14ac:dyDescent="0.3"/>
    <row r="3731" s="66" customFormat="1" ht="14.4" x14ac:dyDescent="0.3"/>
    <row r="3732" s="66" customFormat="1" ht="14.4" x14ac:dyDescent="0.3"/>
    <row r="3733" s="66" customFormat="1" ht="14.4" x14ac:dyDescent="0.3"/>
    <row r="3734" s="66" customFormat="1" ht="14.4" x14ac:dyDescent="0.3"/>
    <row r="3735" s="66" customFormat="1" ht="14.4" x14ac:dyDescent="0.3"/>
    <row r="3736" s="66" customFormat="1" ht="14.4" x14ac:dyDescent="0.3"/>
    <row r="3737" s="66" customFormat="1" ht="14.4" x14ac:dyDescent="0.3"/>
    <row r="3738" s="66" customFormat="1" ht="14.4" x14ac:dyDescent="0.3"/>
    <row r="3739" s="66" customFormat="1" ht="14.4" x14ac:dyDescent="0.3"/>
    <row r="3740" s="66" customFormat="1" ht="14.4" x14ac:dyDescent="0.3"/>
    <row r="3741" s="66" customFormat="1" ht="14.4" x14ac:dyDescent="0.3"/>
    <row r="3742" s="66" customFormat="1" ht="14.4" x14ac:dyDescent="0.3"/>
    <row r="3743" s="66" customFormat="1" ht="14.4" x14ac:dyDescent="0.3"/>
    <row r="3744" s="66" customFormat="1" ht="14.4" x14ac:dyDescent="0.3"/>
    <row r="3745" s="66" customFormat="1" ht="14.4" x14ac:dyDescent="0.3"/>
    <row r="3746" s="66" customFormat="1" ht="14.4" x14ac:dyDescent="0.3"/>
    <row r="3747" s="66" customFormat="1" ht="14.4" x14ac:dyDescent="0.3"/>
    <row r="3748" s="66" customFormat="1" ht="14.4" x14ac:dyDescent="0.3"/>
    <row r="3749" s="66" customFormat="1" ht="14.4" x14ac:dyDescent="0.3"/>
    <row r="3750" s="66" customFormat="1" ht="14.4" x14ac:dyDescent="0.3"/>
    <row r="3751" s="66" customFormat="1" ht="14.4" x14ac:dyDescent="0.3"/>
    <row r="3752" s="66" customFormat="1" ht="14.4" x14ac:dyDescent="0.3"/>
    <row r="3753" s="66" customFormat="1" ht="14.4" x14ac:dyDescent="0.3"/>
    <row r="3754" s="66" customFormat="1" ht="14.4" x14ac:dyDescent="0.3"/>
    <row r="3755" s="66" customFormat="1" ht="14.4" x14ac:dyDescent="0.3"/>
    <row r="3756" s="66" customFormat="1" ht="14.4" x14ac:dyDescent="0.3"/>
    <row r="3757" s="66" customFormat="1" ht="14.4" x14ac:dyDescent="0.3"/>
    <row r="3758" s="66" customFormat="1" ht="14.4" x14ac:dyDescent="0.3"/>
    <row r="3759" s="66" customFormat="1" ht="14.4" x14ac:dyDescent="0.3"/>
    <row r="3760" s="66" customFormat="1" ht="14.4" x14ac:dyDescent="0.3"/>
    <row r="3761" s="66" customFormat="1" ht="14.4" x14ac:dyDescent="0.3"/>
    <row r="3762" s="66" customFormat="1" ht="14.4" x14ac:dyDescent="0.3"/>
    <row r="3763" s="66" customFormat="1" ht="14.4" x14ac:dyDescent="0.3"/>
    <row r="3764" s="66" customFormat="1" ht="14.4" x14ac:dyDescent="0.3"/>
    <row r="3765" s="66" customFormat="1" ht="14.4" x14ac:dyDescent="0.3"/>
    <row r="3766" s="66" customFormat="1" ht="14.4" x14ac:dyDescent="0.3"/>
    <row r="3767" s="66" customFormat="1" ht="14.4" x14ac:dyDescent="0.3"/>
    <row r="3768" s="66" customFormat="1" ht="14.4" x14ac:dyDescent="0.3"/>
    <row r="3769" s="66" customFormat="1" ht="14.4" x14ac:dyDescent="0.3"/>
    <row r="3770" s="66" customFormat="1" ht="14.4" x14ac:dyDescent="0.3"/>
    <row r="3771" s="66" customFormat="1" ht="14.4" x14ac:dyDescent="0.3"/>
    <row r="3772" s="66" customFormat="1" ht="14.4" x14ac:dyDescent="0.3"/>
    <row r="3773" s="66" customFormat="1" ht="14.4" x14ac:dyDescent="0.3"/>
    <row r="3774" s="66" customFormat="1" ht="14.4" x14ac:dyDescent="0.3"/>
    <row r="3775" s="66" customFormat="1" ht="14.4" x14ac:dyDescent="0.3"/>
    <row r="3776" s="66" customFormat="1" ht="14.4" x14ac:dyDescent="0.3"/>
    <row r="3777" s="66" customFormat="1" ht="14.4" x14ac:dyDescent="0.3"/>
    <row r="3778" s="66" customFormat="1" ht="14.4" x14ac:dyDescent="0.3"/>
    <row r="3779" s="66" customFormat="1" ht="14.4" x14ac:dyDescent="0.3"/>
    <row r="3780" s="66" customFormat="1" ht="14.4" x14ac:dyDescent="0.3"/>
    <row r="3781" s="66" customFormat="1" ht="14.4" x14ac:dyDescent="0.3"/>
    <row r="3782" s="66" customFormat="1" ht="14.4" x14ac:dyDescent="0.3"/>
    <row r="3783" s="66" customFormat="1" ht="14.4" x14ac:dyDescent="0.3"/>
    <row r="3784" s="66" customFormat="1" ht="14.4" x14ac:dyDescent="0.3"/>
    <row r="3785" s="66" customFormat="1" ht="14.4" x14ac:dyDescent="0.3"/>
    <row r="3786" s="66" customFormat="1" ht="14.4" x14ac:dyDescent="0.3"/>
    <row r="3787" s="66" customFormat="1" ht="14.4" x14ac:dyDescent="0.3"/>
    <row r="3788" s="66" customFormat="1" ht="14.4" x14ac:dyDescent="0.3"/>
    <row r="3789" s="66" customFormat="1" ht="14.4" x14ac:dyDescent="0.3"/>
    <row r="3790" s="66" customFormat="1" ht="14.4" x14ac:dyDescent="0.3"/>
    <row r="3791" s="66" customFormat="1" ht="14.4" x14ac:dyDescent="0.3"/>
    <row r="3792" s="66" customFormat="1" ht="14.4" x14ac:dyDescent="0.3"/>
    <row r="3793" s="66" customFormat="1" ht="14.4" x14ac:dyDescent="0.3"/>
    <row r="3794" s="66" customFormat="1" ht="14.4" x14ac:dyDescent="0.3"/>
    <row r="3795" s="66" customFormat="1" ht="14.4" x14ac:dyDescent="0.3"/>
    <row r="3796" s="66" customFormat="1" ht="14.4" x14ac:dyDescent="0.3"/>
    <row r="3797" s="66" customFormat="1" ht="14.4" x14ac:dyDescent="0.3"/>
    <row r="3798" s="66" customFormat="1" ht="14.4" x14ac:dyDescent="0.3"/>
    <row r="3799" s="66" customFormat="1" ht="14.4" x14ac:dyDescent="0.3"/>
    <row r="3800" s="66" customFormat="1" ht="14.4" x14ac:dyDescent="0.3"/>
    <row r="3801" s="66" customFormat="1" ht="14.4" x14ac:dyDescent="0.3"/>
    <row r="3802" s="66" customFormat="1" ht="14.4" x14ac:dyDescent="0.3"/>
    <row r="3803" s="66" customFormat="1" ht="14.4" x14ac:dyDescent="0.3"/>
    <row r="3804" s="66" customFormat="1" ht="14.4" x14ac:dyDescent="0.3"/>
    <row r="3805" s="66" customFormat="1" ht="14.4" x14ac:dyDescent="0.3"/>
    <row r="3806" s="66" customFormat="1" ht="14.4" x14ac:dyDescent="0.3"/>
    <row r="3807" s="66" customFormat="1" ht="14.4" x14ac:dyDescent="0.3"/>
    <row r="3808" s="66" customFormat="1" ht="14.4" x14ac:dyDescent="0.3"/>
    <row r="3809" s="66" customFormat="1" ht="14.4" x14ac:dyDescent="0.3"/>
    <row r="3810" s="66" customFormat="1" ht="14.4" x14ac:dyDescent="0.3"/>
    <row r="3811" s="66" customFormat="1" ht="14.4" x14ac:dyDescent="0.3"/>
    <row r="3812" s="66" customFormat="1" ht="14.4" x14ac:dyDescent="0.3"/>
    <row r="3813" s="66" customFormat="1" ht="14.4" x14ac:dyDescent="0.3"/>
    <row r="3814" s="66" customFormat="1" ht="14.4" x14ac:dyDescent="0.3"/>
    <row r="3815" s="66" customFormat="1" ht="14.4" x14ac:dyDescent="0.3"/>
    <row r="3816" s="66" customFormat="1" ht="14.4" x14ac:dyDescent="0.3"/>
    <row r="3817" s="66" customFormat="1" ht="14.4" x14ac:dyDescent="0.3"/>
    <row r="3818" s="66" customFormat="1" ht="14.4" x14ac:dyDescent="0.3"/>
    <row r="3819" s="66" customFormat="1" ht="14.4" x14ac:dyDescent="0.3"/>
    <row r="3820" s="66" customFormat="1" ht="14.4" x14ac:dyDescent="0.3"/>
    <row r="3821" s="66" customFormat="1" ht="14.4" x14ac:dyDescent="0.3"/>
    <row r="3822" s="66" customFormat="1" ht="14.4" x14ac:dyDescent="0.3"/>
    <row r="3823" s="66" customFormat="1" ht="14.4" x14ac:dyDescent="0.3"/>
    <row r="3824" s="66" customFormat="1" ht="14.4" x14ac:dyDescent="0.3"/>
    <row r="3825" s="66" customFormat="1" ht="14.4" x14ac:dyDescent="0.3"/>
    <row r="3826" s="66" customFormat="1" ht="14.4" x14ac:dyDescent="0.3"/>
    <row r="3827" s="66" customFormat="1" ht="14.4" x14ac:dyDescent="0.3"/>
    <row r="3828" s="66" customFormat="1" ht="14.4" x14ac:dyDescent="0.3"/>
    <row r="3829" s="66" customFormat="1" ht="14.4" x14ac:dyDescent="0.3"/>
    <row r="3830" s="66" customFormat="1" ht="14.4" x14ac:dyDescent="0.3"/>
    <row r="3831" s="66" customFormat="1" ht="14.4" x14ac:dyDescent="0.3"/>
    <row r="3832" s="66" customFormat="1" ht="14.4" x14ac:dyDescent="0.3"/>
    <row r="3833" s="66" customFormat="1" ht="14.4" x14ac:dyDescent="0.3"/>
    <row r="3834" s="66" customFormat="1" ht="14.4" x14ac:dyDescent="0.3"/>
    <row r="3835" s="66" customFormat="1" ht="14.4" x14ac:dyDescent="0.3"/>
    <row r="3836" s="66" customFormat="1" ht="14.4" x14ac:dyDescent="0.3"/>
    <row r="3837" s="66" customFormat="1" ht="14.4" x14ac:dyDescent="0.3"/>
    <row r="3838" s="66" customFormat="1" ht="14.4" x14ac:dyDescent="0.3"/>
    <row r="3839" s="66" customFormat="1" ht="14.4" x14ac:dyDescent="0.3"/>
    <row r="3840" s="66" customFormat="1" ht="14.4" x14ac:dyDescent="0.3"/>
    <row r="3841" s="66" customFormat="1" ht="14.4" x14ac:dyDescent="0.3"/>
    <row r="3842" s="66" customFormat="1" ht="14.4" x14ac:dyDescent="0.3"/>
    <row r="3843" s="66" customFormat="1" ht="14.4" x14ac:dyDescent="0.3"/>
    <row r="3844" s="66" customFormat="1" ht="14.4" x14ac:dyDescent="0.3"/>
    <row r="3845" s="66" customFormat="1" ht="14.4" x14ac:dyDescent="0.3"/>
    <row r="3846" s="66" customFormat="1" ht="14.4" x14ac:dyDescent="0.3"/>
    <row r="3847" s="66" customFormat="1" ht="14.4" x14ac:dyDescent="0.3"/>
    <row r="3848" s="66" customFormat="1" ht="14.4" x14ac:dyDescent="0.3"/>
    <row r="3849" s="66" customFormat="1" ht="14.4" x14ac:dyDescent="0.3"/>
    <row r="3850" s="66" customFormat="1" ht="14.4" x14ac:dyDescent="0.3"/>
    <row r="3851" s="66" customFormat="1" ht="14.4" x14ac:dyDescent="0.3"/>
    <row r="3852" s="66" customFormat="1" ht="14.4" x14ac:dyDescent="0.3"/>
    <row r="3853" s="66" customFormat="1" ht="14.4" x14ac:dyDescent="0.3"/>
    <row r="3854" s="66" customFormat="1" ht="14.4" x14ac:dyDescent="0.3"/>
    <row r="3855" s="66" customFormat="1" ht="14.4" x14ac:dyDescent="0.3"/>
    <row r="3856" s="66" customFormat="1" ht="14.4" x14ac:dyDescent="0.3"/>
    <row r="3857" s="66" customFormat="1" ht="14.4" x14ac:dyDescent="0.3"/>
    <row r="3858" s="66" customFormat="1" ht="14.4" x14ac:dyDescent="0.3"/>
    <row r="3859" s="66" customFormat="1" ht="14.4" x14ac:dyDescent="0.3"/>
    <row r="3860" s="66" customFormat="1" ht="14.4" x14ac:dyDescent="0.3"/>
    <row r="3861" s="66" customFormat="1" ht="14.4" x14ac:dyDescent="0.3"/>
    <row r="3862" s="66" customFormat="1" ht="14.4" x14ac:dyDescent="0.3"/>
    <row r="3863" s="66" customFormat="1" ht="14.4" x14ac:dyDescent="0.3"/>
    <row r="3864" s="66" customFormat="1" ht="14.4" x14ac:dyDescent="0.3"/>
    <row r="3865" s="66" customFormat="1" ht="14.4" x14ac:dyDescent="0.3"/>
    <row r="3866" s="66" customFormat="1" ht="14.4" x14ac:dyDescent="0.3"/>
    <row r="3867" s="66" customFormat="1" ht="14.4" x14ac:dyDescent="0.3"/>
    <row r="3868" s="66" customFormat="1" ht="14.4" x14ac:dyDescent="0.3"/>
    <row r="3869" s="66" customFormat="1" ht="14.4" x14ac:dyDescent="0.3"/>
    <row r="3870" s="66" customFormat="1" ht="14.4" x14ac:dyDescent="0.3"/>
    <row r="3871" s="66" customFormat="1" ht="14.4" x14ac:dyDescent="0.3"/>
    <row r="3872" s="66" customFormat="1" ht="14.4" x14ac:dyDescent="0.3"/>
    <row r="3873" s="66" customFormat="1" ht="14.4" x14ac:dyDescent="0.3"/>
    <row r="3874" s="66" customFormat="1" ht="14.4" x14ac:dyDescent="0.3"/>
    <row r="3875" s="66" customFormat="1" ht="14.4" x14ac:dyDescent="0.3"/>
    <row r="3876" s="66" customFormat="1" ht="14.4" x14ac:dyDescent="0.3"/>
    <row r="3877" s="66" customFormat="1" ht="14.4" x14ac:dyDescent="0.3"/>
    <row r="3878" s="66" customFormat="1" ht="14.4" x14ac:dyDescent="0.3"/>
    <row r="3879" s="66" customFormat="1" ht="14.4" x14ac:dyDescent="0.3"/>
    <row r="3880" s="66" customFormat="1" ht="14.4" x14ac:dyDescent="0.3"/>
    <row r="3881" s="66" customFormat="1" ht="14.4" x14ac:dyDescent="0.3"/>
    <row r="3882" s="66" customFormat="1" ht="14.4" x14ac:dyDescent="0.3"/>
    <row r="3883" s="66" customFormat="1" ht="14.4" x14ac:dyDescent="0.3"/>
    <row r="3884" s="66" customFormat="1" ht="14.4" x14ac:dyDescent="0.3"/>
    <row r="3885" s="66" customFormat="1" ht="14.4" x14ac:dyDescent="0.3"/>
    <row r="3886" s="66" customFormat="1" ht="14.4" x14ac:dyDescent="0.3"/>
    <row r="3887" s="66" customFormat="1" ht="14.4" x14ac:dyDescent="0.3"/>
    <row r="3888" s="66" customFormat="1" ht="14.4" x14ac:dyDescent="0.3"/>
    <row r="3889" s="66" customFormat="1" ht="14.4" x14ac:dyDescent="0.3"/>
    <row r="3890" s="66" customFormat="1" ht="14.4" x14ac:dyDescent="0.3"/>
    <row r="3891" s="66" customFormat="1" ht="14.4" x14ac:dyDescent="0.3"/>
    <row r="3892" s="66" customFormat="1" ht="14.4" x14ac:dyDescent="0.3"/>
    <row r="3893" s="66" customFormat="1" ht="14.4" x14ac:dyDescent="0.3"/>
    <row r="3894" s="66" customFormat="1" ht="14.4" x14ac:dyDescent="0.3"/>
    <row r="3895" s="66" customFormat="1" ht="14.4" x14ac:dyDescent="0.3"/>
    <row r="3896" s="66" customFormat="1" ht="14.4" x14ac:dyDescent="0.3"/>
    <row r="3897" s="66" customFormat="1" ht="14.4" x14ac:dyDescent="0.3"/>
    <row r="3898" s="66" customFormat="1" ht="14.4" x14ac:dyDescent="0.3"/>
    <row r="3899" s="66" customFormat="1" ht="14.4" x14ac:dyDescent="0.3"/>
    <row r="3900" s="66" customFormat="1" ht="14.4" x14ac:dyDescent="0.3"/>
    <row r="3901" s="66" customFormat="1" ht="14.4" x14ac:dyDescent="0.3"/>
    <row r="3902" s="66" customFormat="1" ht="14.4" x14ac:dyDescent="0.3"/>
    <row r="3903" s="66" customFormat="1" ht="14.4" x14ac:dyDescent="0.3"/>
    <row r="3904" s="66" customFormat="1" ht="14.4" x14ac:dyDescent="0.3"/>
    <row r="3905" s="66" customFormat="1" ht="14.4" x14ac:dyDescent="0.3"/>
    <row r="3906" s="66" customFormat="1" ht="14.4" x14ac:dyDescent="0.3"/>
    <row r="3907" s="66" customFormat="1" ht="14.4" x14ac:dyDescent="0.3"/>
    <row r="3908" s="66" customFormat="1" ht="14.4" x14ac:dyDescent="0.3"/>
    <row r="3909" s="66" customFormat="1" ht="14.4" x14ac:dyDescent="0.3"/>
    <row r="3910" s="66" customFormat="1" ht="14.4" x14ac:dyDescent="0.3"/>
    <row r="3911" s="66" customFormat="1" ht="14.4" x14ac:dyDescent="0.3"/>
    <row r="3912" s="66" customFormat="1" ht="14.4" x14ac:dyDescent="0.3"/>
    <row r="3913" s="66" customFormat="1" ht="14.4" x14ac:dyDescent="0.3"/>
    <row r="3914" s="66" customFormat="1" ht="14.4" x14ac:dyDescent="0.3"/>
    <row r="3915" s="66" customFormat="1" ht="14.4" x14ac:dyDescent="0.3"/>
    <row r="3916" s="66" customFormat="1" ht="14.4" x14ac:dyDescent="0.3"/>
    <row r="3917" s="66" customFormat="1" ht="14.4" x14ac:dyDescent="0.3"/>
    <row r="3918" s="66" customFormat="1" ht="14.4" x14ac:dyDescent="0.3"/>
    <row r="3919" s="66" customFormat="1" ht="14.4" x14ac:dyDescent="0.3"/>
    <row r="3920" s="66" customFormat="1" ht="14.4" x14ac:dyDescent="0.3"/>
    <row r="3921" s="66" customFormat="1" ht="14.4" x14ac:dyDescent="0.3"/>
    <row r="3922" s="66" customFormat="1" ht="14.4" x14ac:dyDescent="0.3"/>
    <row r="3923" s="66" customFormat="1" ht="14.4" x14ac:dyDescent="0.3"/>
    <row r="3924" s="66" customFormat="1" ht="14.4" x14ac:dyDescent="0.3"/>
    <row r="3925" s="66" customFormat="1" ht="14.4" x14ac:dyDescent="0.3"/>
    <row r="3926" s="66" customFormat="1" ht="14.4" x14ac:dyDescent="0.3"/>
    <row r="3927" s="66" customFormat="1" ht="14.4" x14ac:dyDescent="0.3"/>
    <row r="3928" s="66" customFormat="1" ht="14.4" x14ac:dyDescent="0.3"/>
    <row r="3929" s="66" customFormat="1" ht="14.4" x14ac:dyDescent="0.3"/>
    <row r="3930" s="66" customFormat="1" ht="14.4" x14ac:dyDescent="0.3"/>
    <row r="3931" s="66" customFormat="1" ht="14.4" x14ac:dyDescent="0.3"/>
    <row r="3932" s="66" customFormat="1" ht="14.4" x14ac:dyDescent="0.3"/>
    <row r="3933" s="66" customFormat="1" ht="14.4" x14ac:dyDescent="0.3"/>
    <row r="3934" s="66" customFormat="1" ht="14.4" x14ac:dyDescent="0.3"/>
    <row r="3935" s="66" customFormat="1" ht="14.4" x14ac:dyDescent="0.3"/>
    <row r="3936" s="66" customFormat="1" ht="14.4" x14ac:dyDescent="0.3"/>
    <row r="3937" s="66" customFormat="1" ht="14.4" x14ac:dyDescent="0.3"/>
    <row r="3938" s="66" customFormat="1" ht="14.4" x14ac:dyDescent="0.3"/>
    <row r="3939" s="66" customFormat="1" ht="14.4" x14ac:dyDescent="0.3"/>
    <row r="3940" s="66" customFormat="1" ht="14.4" x14ac:dyDescent="0.3"/>
    <row r="3941" s="66" customFormat="1" ht="14.4" x14ac:dyDescent="0.3"/>
    <row r="3942" s="66" customFormat="1" ht="14.4" x14ac:dyDescent="0.3"/>
    <row r="3943" s="66" customFormat="1" ht="14.4" x14ac:dyDescent="0.3"/>
    <row r="3944" s="66" customFormat="1" ht="14.4" x14ac:dyDescent="0.3"/>
    <row r="3945" s="66" customFormat="1" ht="14.4" x14ac:dyDescent="0.3"/>
    <row r="3946" s="66" customFormat="1" ht="14.4" x14ac:dyDescent="0.3"/>
    <row r="3947" s="66" customFormat="1" ht="14.4" x14ac:dyDescent="0.3"/>
    <row r="3948" s="66" customFormat="1" ht="14.4" x14ac:dyDescent="0.3"/>
    <row r="3949" s="66" customFormat="1" ht="14.4" x14ac:dyDescent="0.3"/>
    <row r="3950" s="66" customFormat="1" ht="14.4" x14ac:dyDescent="0.3"/>
    <row r="3951" s="66" customFormat="1" ht="14.4" x14ac:dyDescent="0.3"/>
    <row r="3952" s="66" customFormat="1" ht="14.4" x14ac:dyDescent="0.3"/>
    <row r="3953" s="66" customFormat="1" ht="14.4" x14ac:dyDescent="0.3"/>
    <row r="3954" s="66" customFormat="1" ht="14.4" x14ac:dyDescent="0.3"/>
    <row r="3955" s="66" customFormat="1" ht="14.4" x14ac:dyDescent="0.3"/>
    <row r="3956" s="66" customFormat="1" ht="14.4" x14ac:dyDescent="0.3"/>
    <row r="3957" s="66" customFormat="1" ht="14.4" x14ac:dyDescent="0.3"/>
    <row r="3958" s="66" customFormat="1" ht="14.4" x14ac:dyDescent="0.3"/>
    <row r="3959" s="66" customFormat="1" ht="14.4" x14ac:dyDescent="0.3"/>
    <row r="3960" s="66" customFormat="1" ht="14.4" x14ac:dyDescent="0.3"/>
    <row r="3961" s="66" customFormat="1" ht="14.4" x14ac:dyDescent="0.3"/>
    <row r="3962" s="66" customFormat="1" ht="14.4" x14ac:dyDescent="0.3"/>
    <row r="3963" s="66" customFormat="1" ht="14.4" x14ac:dyDescent="0.3"/>
    <row r="3964" s="66" customFormat="1" ht="14.4" x14ac:dyDescent="0.3"/>
    <row r="3965" s="66" customFormat="1" ht="14.4" x14ac:dyDescent="0.3"/>
    <row r="3966" s="66" customFormat="1" ht="14.4" x14ac:dyDescent="0.3"/>
    <row r="3967" s="66" customFormat="1" ht="14.4" x14ac:dyDescent="0.3"/>
    <row r="3968" s="66" customFormat="1" ht="14.4" x14ac:dyDescent="0.3"/>
    <row r="3969" s="66" customFormat="1" ht="14.4" x14ac:dyDescent="0.3"/>
    <row r="3970" s="66" customFormat="1" ht="14.4" x14ac:dyDescent="0.3"/>
    <row r="3971" s="66" customFormat="1" ht="14.4" x14ac:dyDescent="0.3"/>
    <row r="3972" s="66" customFormat="1" ht="14.4" x14ac:dyDescent="0.3"/>
    <row r="3973" s="66" customFormat="1" ht="14.4" x14ac:dyDescent="0.3"/>
    <row r="3974" s="66" customFormat="1" ht="14.4" x14ac:dyDescent="0.3"/>
    <row r="3975" s="66" customFormat="1" ht="14.4" x14ac:dyDescent="0.3"/>
    <row r="3976" s="66" customFormat="1" ht="14.4" x14ac:dyDescent="0.3"/>
    <row r="3977" s="66" customFormat="1" ht="14.4" x14ac:dyDescent="0.3"/>
    <row r="3978" s="66" customFormat="1" ht="14.4" x14ac:dyDescent="0.3"/>
    <row r="3979" s="66" customFormat="1" ht="14.4" x14ac:dyDescent="0.3"/>
    <row r="3980" s="66" customFormat="1" ht="14.4" x14ac:dyDescent="0.3"/>
    <row r="3981" s="66" customFormat="1" ht="14.4" x14ac:dyDescent="0.3"/>
    <row r="3982" s="66" customFormat="1" ht="14.4" x14ac:dyDescent="0.3"/>
    <row r="3983" s="66" customFormat="1" ht="14.4" x14ac:dyDescent="0.3"/>
    <row r="3984" s="66" customFormat="1" ht="14.4" x14ac:dyDescent="0.3"/>
    <row r="3985" s="66" customFormat="1" ht="14.4" x14ac:dyDescent="0.3"/>
    <row r="3986" s="66" customFormat="1" ht="14.4" x14ac:dyDescent="0.3"/>
    <row r="3987" s="66" customFormat="1" ht="14.4" x14ac:dyDescent="0.3"/>
    <row r="3988" s="66" customFormat="1" ht="14.4" x14ac:dyDescent="0.3"/>
    <row r="3989" s="66" customFormat="1" ht="14.4" x14ac:dyDescent="0.3"/>
    <row r="3990" s="66" customFormat="1" ht="14.4" x14ac:dyDescent="0.3"/>
    <row r="3991" s="66" customFormat="1" ht="14.4" x14ac:dyDescent="0.3"/>
    <row r="3992" s="66" customFormat="1" ht="14.4" x14ac:dyDescent="0.3"/>
    <row r="3993" s="66" customFormat="1" ht="14.4" x14ac:dyDescent="0.3"/>
    <row r="3994" s="66" customFormat="1" ht="14.4" x14ac:dyDescent="0.3"/>
    <row r="3995" s="66" customFormat="1" ht="14.4" x14ac:dyDescent="0.3"/>
    <row r="3996" s="66" customFormat="1" ht="14.4" x14ac:dyDescent="0.3"/>
    <row r="3997" s="66" customFormat="1" ht="14.4" x14ac:dyDescent="0.3"/>
    <row r="3998" s="66" customFormat="1" ht="14.4" x14ac:dyDescent="0.3"/>
    <row r="3999" s="66" customFormat="1" ht="14.4" x14ac:dyDescent="0.3"/>
    <row r="4000" s="66" customFormat="1" ht="14.4" x14ac:dyDescent="0.3"/>
    <row r="4001" s="66" customFormat="1" ht="14.4" x14ac:dyDescent="0.3"/>
    <row r="4002" s="66" customFormat="1" ht="14.4" x14ac:dyDescent="0.3"/>
    <row r="4003" s="66" customFormat="1" ht="14.4" x14ac:dyDescent="0.3"/>
    <row r="4004" s="66" customFormat="1" ht="14.4" x14ac:dyDescent="0.3"/>
    <row r="4005" s="66" customFormat="1" ht="14.4" x14ac:dyDescent="0.3"/>
    <row r="4006" s="66" customFormat="1" ht="14.4" x14ac:dyDescent="0.3"/>
    <row r="4007" s="66" customFormat="1" ht="14.4" x14ac:dyDescent="0.3"/>
    <row r="4008" s="66" customFormat="1" ht="14.4" x14ac:dyDescent="0.3"/>
    <row r="4009" s="66" customFormat="1" ht="14.4" x14ac:dyDescent="0.3"/>
    <row r="4010" s="66" customFormat="1" ht="14.4" x14ac:dyDescent="0.3"/>
    <row r="4011" s="66" customFormat="1" ht="14.4" x14ac:dyDescent="0.3"/>
    <row r="4012" s="66" customFormat="1" ht="14.4" x14ac:dyDescent="0.3"/>
    <row r="4013" s="66" customFormat="1" ht="14.4" x14ac:dyDescent="0.3"/>
    <row r="4014" s="66" customFormat="1" ht="14.4" x14ac:dyDescent="0.3"/>
    <row r="4015" s="66" customFormat="1" ht="14.4" x14ac:dyDescent="0.3"/>
    <row r="4016" s="66" customFormat="1" ht="14.4" x14ac:dyDescent="0.3"/>
    <row r="4017" s="66" customFormat="1" ht="14.4" x14ac:dyDescent="0.3"/>
    <row r="4018" s="66" customFormat="1" ht="14.4" x14ac:dyDescent="0.3"/>
    <row r="4019" s="66" customFormat="1" ht="14.4" x14ac:dyDescent="0.3"/>
    <row r="4020" s="66" customFormat="1" ht="14.4" x14ac:dyDescent="0.3"/>
    <row r="4021" s="66" customFormat="1" ht="14.4" x14ac:dyDescent="0.3"/>
    <row r="4022" s="66" customFormat="1" ht="14.4" x14ac:dyDescent="0.3"/>
    <row r="4023" s="66" customFormat="1" ht="14.4" x14ac:dyDescent="0.3"/>
    <row r="4024" s="66" customFormat="1" ht="14.4" x14ac:dyDescent="0.3"/>
    <row r="4025" s="66" customFormat="1" ht="14.4" x14ac:dyDescent="0.3"/>
    <row r="4026" s="66" customFormat="1" ht="14.4" x14ac:dyDescent="0.3"/>
    <row r="4027" s="66" customFormat="1" ht="14.4" x14ac:dyDescent="0.3"/>
    <row r="4028" s="66" customFormat="1" ht="14.4" x14ac:dyDescent="0.3"/>
    <row r="4029" s="66" customFormat="1" ht="14.4" x14ac:dyDescent="0.3"/>
    <row r="4030" s="66" customFormat="1" ht="14.4" x14ac:dyDescent="0.3"/>
    <row r="4031" s="66" customFormat="1" ht="14.4" x14ac:dyDescent="0.3"/>
    <row r="4032" s="66" customFormat="1" ht="14.4" x14ac:dyDescent="0.3"/>
    <row r="4033" s="66" customFormat="1" ht="14.4" x14ac:dyDescent="0.3"/>
    <row r="4034" s="66" customFormat="1" ht="14.4" x14ac:dyDescent="0.3"/>
    <row r="4035" s="66" customFormat="1" ht="14.4" x14ac:dyDescent="0.3"/>
    <row r="4036" s="66" customFormat="1" ht="14.4" x14ac:dyDescent="0.3"/>
    <row r="4037" s="66" customFormat="1" ht="14.4" x14ac:dyDescent="0.3"/>
    <row r="4038" s="66" customFormat="1" ht="14.4" x14ac:dyDescent="0.3"/>
    <row r="4039" s="66" customFormat="1" ht="14.4" x14ac:dyDescent="0.3"/>
    <row r="4040" s="66" customFormat="1" ht="14.4" x14ac:dyDescent="0.3"/>
    <row r="4041" s="66" customFormat="1" ht="14.4" x14ac:dyDescent="0.3"/>
    <row r="4042" s="66" customFormat="1" ht="14.4" x14ac:dyDescent="0.3"/>
    <row r="4043" s="66" customFormat="1" ht="14.4" x14ac:dyDescent="0.3"/>
    <row r="4044" s="66" customFormat="1" ht="14.4" x14ac:dyDescent="0.3"/>
    <row r="4045" s="66" customFormat="1" ht="14.4" x14ac:dyDescent="0.3"/>
    <row r="4046" s="66" customFormat="1" ht="14.4" x14ac:dyDescent="0.3"/>
    <row r="4047" s="66" customFormat="1" ht="14.4" x14ac:dyDescent="0.3"/>
    <row r="4048" s="66" customFormat="1" ht="14.4" x14ac:dyDescent="0.3"/>
    <row r="4049" s="66" customFormat="1" ht="14.4" x14ac:dyDescent="0.3"/>
    <row r="4050" s="66" customFormat="1" ht="14.4" x14ac:dyDescent="0.3"/>
    <row r="4051" s="66" customFormat="1" ht="14.4" x14ac:dyDescent="0.3"/>
    <row r="4052" s="66" customFormat="1" ht="14.4" x14ac:dyDescent="0.3"/>
    <row r="4053" s="66" customFormat="1" ht="14.4" x14ac:dyDescent="0.3"/>
    <row r="4054" s="66" customFormat="1" ht="14.4" x14ac:dyDescent="0.3"/>
    <row r="4055" s="66" customFormat="1" ht="14.4" x14ac:dyDescent="0.3"/>
    <row r="4056" s="66" customFormat="1" ht="14.4" x14ac:dyDescent="0.3"/>
    <row r="4057" s="66" customFormat="1" ht="14.4" x14ac:dyDescent="0.3"/>
    <row r="4058" s="66" customFormat="1" ht="14.4" x14ac:dyDescent="0.3"/>
    <row r="4059" s="66" customFormat="1" ht="14.4" x14ac:dyDescent="0.3"/>
    <row r="4060" s="66" customFormat="1" ht="14.4" x14ac:dyDescent="0.3"/>
    <row r="4061" s="66" customFormat="1" ht="14.4" x14ac:dyDescent="0.3"/>
    <row r="4062" s="66" customFormat="1" ht="14.4" x14ac:dyDescent="0.3"/>
    <row r="4063" s="66" customFormat="1" ht="14.4" x14ac:dyDescent="0.3"/>
    <row r="4064" s="66" customFormat="1" ht="14.4" x14ac:dyDescent="0.3"/>
    <row r="4065" s="66" customFormat="1" ht="14.4" x14ac:dyDescent="0.3"/>
    <row r="4066" s="66" customFormat="1" ht="14.4" x14ac:dyDescent="0.3"/>
    <row r="4067" s="66" customFormat="1" ht="14.4" x14ac:dyDescent="0.3"/>
    <row r="4068" s="66" customFormat="1" ht="14.4" x14ac:dyDescent="0.3"/>
    <row r="4069" s="66" customFormat="1" ht="14.4" x14ac:dyDescent="0.3"/>
    <row r="4070" s="66" customFormat="1" ht="14.4" x14ac:dyDescent="0.3"/>
    <row r="4071" s="66" customFormat="1" ht="14.4" x14ac:dyDescent="0.3"/>
    <row r="4072" s="66" customFormat="1" ht="14.4" x14ac:dyDescent="0.3"/>
    <row r="4073" s="66" customFormat="1" ht="14.4" x14ac:dyDescent="0.3"/>
    <row r="4074" s="66" customFormat="1" ht="14.4" x14ac:dyDescent="0.3"/>
    <row r="4075" s="66" customFormat="1" ht="14.4" x14ac:dyDescent="0.3"/>
    <row r="4076" s="66" customFormat="1" ht="14.4" x14ac:dyDescent="0.3"/>
    <row r="4077" s="66" customFormat="1" ht="14.4" x14ac:dyDescent="0.3"/>
    <row r="4078" s="66" customFormat="1" ht="14.4" x14ac:dyDescent="0.3"/>
    <row r="4079" s="66" customFormat="1" ht="14.4" x14ac:dyDescent="0.3"/>
    <row r="4080" s="66" customFormat="1" ht="14.4" x14ac:dyDescent="0.3"/>
    <row r="4081" s="66" customFormat="1" ht="14.4" x14ac:dyDescent="0.3"/>
    <row r="4082" s="66" customFormat="1" ht="14.4" x14ac:dyDescent="0.3"/>
    <row r="4083" s="66" customFormat="1" ht="14.4" x14ac:dyDescent="0.3"/>
    <row r="4084" s="66" customFormat="1" ht="14.4" x14ac:dyDescent="0.3"/>
    <row r="4085" s="66" customFormat="1" ht="14.4" x14ac:dyDescent="0.3"/>
    <row r="4086" s="66" customFormat="1" ht="14.4" x14ac:dyDescent="0.3"/>
    <row r="4087" s="66" customFormat="1" ht="14.4" x14ac:dyDescent="0.3"/>
    <row r="4088" s="66" customFormat="1" ht="14.4" x14ac:dyDescent="0.3"/>
    <row r="4089" s="66" customFormat="1" ht="14.4" x14ac:dyDescent="0.3"/>
    <row r="4090" s="66" customFormat="1" ht="14.4" x14ac:dyDescent="0.3"/>
    <row r="4091" s="66" customFormat="1" ht="14.4" x14ac:dyDescent="0.3"/>
    <row r="4092" s="66" customFormat="1" ht="14.4" x14ac:dyDescent="0.3"/>
    <row r="4093" s="66" customFormat="1" ht="14.4" x14ac:dyDescent="0.3"/>
    <row r="4094" s="66" customFormat="1" ht="14.4" x14ac:dyDescent="0.3"/>
    <row r="4095" s="66" customFormat="1" ht="14.4" x14ac:dyDescent="0.3"/>
    <row r="4096" s="66" customFormat="1" ht="14.4" x14ac:dyDescent="0.3"/>
    <row r="4097" s="66" customFormat="1" ht="14.4" x14ac:dyDescent="0.3"/>
    <row r="4098" s="66" customFormat="1" ht="14.4" x14ac:dyDescent="0.3"/>
    <row r="4099" s="66" customFormat="1" ht="14.4" x14ac:dyDescent="0.3"/>
    <row r="4100" s="66" customFormat="1" ht="14.4" x14ac:dyDescent="0.3"/>
    <row r="4101" s="66" customFormat="1" ht="14.4" x14ac:dyDescent="0.3"/>
    <row r="4102" s="66" customFormat="1" ht="14.4" x14ac:dyDescent="0.3"/>
    <row r="4103" s="66" customFormat="1" ht="14.4" x14ac:dyDescent="0.3"/>
    <row r="4104" s="66" customFormat="1" ht="14.4" x14ac:dyDescent="0.3"/>
    <row r="4105" s="66" customFormat="1" ht="14.4" x14ac:dyDescent="0.3"/>
    <row r="4106" s="66" customFormat="1" ht="14.4" x14ac:dyDescent="0.3"/>
    <row r="4107" s="66" customFormat="1" ht="14.4" x14ac:dyDescent="0.3"/>
    <row r="4108" s="66" customFormat="1" ht="14.4" x14ac:dyDescent="0.3"/>
    <row r="4109" s="66" customFormat="1" ht="14.4" x14ac:dyDescent="0.3"/>
    <row r="4110" s="66" customFormat="1" ht="14.4" x14ac:dyDescent="0.3"/>
    <row r="4111" s="66" customFormat="1" ht="14.4" x14ac:dyDescent="0.3"/>
    <row r="4112" s="66" customFormat="1" ht="14.4" x14ac:dyDescent="0.3"/>
    <row r="4113" s="66" customFormat="1" ht="14.4" x14ac:dyDescent="0.3"/>
    <row r="4114" s="66" customFormat="1" ht="14.4" x14ac:dyDescent="0.3"/>
    <row r="4115" s="66" customFormat="1" ht="14.4" x14ac:dyDescent="0.3"/>
    <row r="4116" s="66" customFormat="1" ht="14.4" x14ac:dyDescent="0.3"/>
    <row r="4117" s="66" customFormat="1" ht="14.4" x14ac:dyDescent="0.3"/>
    <row r="4118" s="66" customFormat="1" ht="14.4" x14ac:dyDescent="0.3"/>
    <row r="4119" s="66" customFormat="1" ht="14.4" x14ac:dyDescent="0.3"/>
    <row r="4120" s="66" customFormat="1" ht="14.4" x14ac:dyDescent="0.3"/>
    <row r="4121" s="66" customFormat="1" ht="14.4" x14ac:dyDescent="0.3"/>
    <row r="4122" s="66" customFormat="1" ht="14.4" x14ac:dyDescent="0.3"/>
    <row r="4123" s="66" customFormat="1" ht="14.4" x14ac:dyDescent="0.3"/>
    <row r="4124" s="66" customFormat="1" ht="14.4" x14ac:dyDescent="0.3"/>
    <row r="4125" s="66" customFormat="1" ht="14.4" x14ac:dyDescent="0.3"/>
    <row r="4126" s="66" customFormat="1" ht="14.4" x14ac:dyDescent="0.3"/>
    <row r="4127" s="66" customFormat="1" ht="14.4" x14ac:dyDescent="0.3"/>
    <row r="4128" s="66" customFormat="1" ht="14.4" x14ac:dyDescent="0.3"/>
    <row r="4129" s="66" customFormat="1" ht="14.4" x14ac:dyDescent="0.3"/>
    <row r="4130" s="66" customFormat="1" ht="14.4" x14ac:dyDescent="0.3"/>
    <row r="4131" s="66" customFormat="1" ht="14.4" x14ac:dyDescent="0.3"/>
    <row r="4132" s="66" customFormat="1" ht="14.4" x14ac:dyDescent="0.3"/>
    <row r="4133" s="66" customFormat="1" ht="14.4" x14ac:dyDescent="0.3"/>
    <row r="4134" s="66" customFormat="1" ht="14.4" x14ac:dyDescent="0.3"/>
    <row r="4135" s="66" customFormat="1" ht="14.4" x14ac:dyDescent="0.3"/>
    <row r="4136" s="66" customFormat="1" ht="14.4" x14ac:dyDescent="0.3"/>
    <row r="4137" s="66" customFormat="1" ht="14.4" x14ac:dyDescent="0.3"/>
    <row r="4138" s="66" customFormat="1" ht="14.4" x14ac:dyDescent="0.3"/>
    <row r="4139" s="66" customFormat="1" ht="14.4" x14ac:dyDescent="0.3"/>
    <row r="4140" s="66" customFormat="1" ht="14.4" x14ac:dyDescent="0.3"/>
    <row r="4141" s="66" customFormat="1" ht="14.4" x14ac:dyDescent="0.3"/>
    <row r="4142" s="66" customFormat="1" ht="14.4" x14ac:dyDescent="0.3"/>
    <row r="4143" s="66" customFormat="1" ht="14.4" x14ac:dyDescent="0.3"/>
    <row r="4144" s="66" customFormat="1" ht="14.4" x14ac:dyDescent="0.3"/>
    <row r="4145" s="66" customFormat="1" ht="14.4" x14ac:dyDescent="0.3"/>
    <row r="4146" s="66" customFormat="1" ht="14.4" x14ac:dyDescent="0.3"/>
    <row r="4147" s="66" customFormat="1" ht="14.4" x14ac:dyDescent="0.3"/>
    <row r="4148" s="66" customFormat="1" ht="14.4" x14ac:dyDescent="0.3"/>
    <row r="4149" s="66" customFormat="1" ht="14.4" x14ac:dyDescent="0.3"/>
    <row r="4150" s="66" customFormat="1" ht="14.4" x14ac:dyDescent="0.3"/>
    <row r="4151" s="66" customFormat="1" ht="14.4" x14ac:dyDescent="0.3"/>
    <row r="4152" s="66" customFormat="1" ht="14.4" x14ac:dyDescent="0.3"/>
    <row r="4153" s="66" customFormat="1" ht="14.4" x14ac:dyDescent="0.3"/>
    <row r="4154" s="66" customFormat="1" ht="14.4" x14ac:dyDescent="0.3"/>
    <row r="4155" s="66" customFormat="1" ht="14.4" x14ac:dyDescent="0.3"/>
    <row r="4156" s="66" customFormat="1" ht="14.4" x14ac:dyDescent="0.3"/>
    <row r="4157" s="66" customFormat="1" ht="14.4" x14ac:dyDescent="0.3"/>
    <row r="4158" s="66" customFormat="1" ht="14.4" x14ac:dyDescent="0.3"/>
    <row r="4159" s="66" customFormat="1" ht="14.4" x14ac:dyDescent="0.3"/>
    <row r="4160" s="66" customFormat="1" ht="14.4" x14ac:dyDescent="0.3"/>
    <row r="4161" s="66" customFormat="1" ht="14.4" x14ac:dyDescent="0.3"/>
    <row r="4162" s="66" customFormat="1" ht="14.4" x14ac:dyDescent="0.3"/>
    <row r="4163" s="66" customFormat="1" ht="14.4" x14ac:dyDescent="0.3"/>
    <row r="4164" s="66" customFormat="1" ht="14.4" x14ac:dyDescent="0.3"/>
    <row r="4165" s="66" customFormat="1" ht="14.4" x14ac:dyDescent="0.3"/>
    <row r="4166" s="66" customFormat="1" ht="14.4" x14ac:dyDescent="0.3"/>
    <row r="4167" s="66" customFormat="1" ht="14.4" x14ac:dyDescent="0.3"/>
    <row r="4168" s="66" customFormat="1" ht="14.4" x14ac:dyDescent="0.3"/>
    <row r="4169" s="66" customFormat="1" ht="14.4" x14ac:dyDescent="0.3"/>
    <row r="4170" s="66" customFormat="1" ht="14.4" x14ac:dyDescent="0.3"/>
    <row r="4171" s="66" customFormat="1" ht="14.4" x14ac:dyDescent="0.3"/>
    <row r="4172" s="66" customFormat="1" ht="14.4" x14ac:dyDescent="0.3"/>
    <row r="4173" s="66" customFormat="1" ht="14.4" x14ac:dyDescent="0.3"/>
    <row r="4174" s="66" customFormat="1" ht="14.4" x14ac:dyDescent="0.3"/>
    <row r="4175" s="66" customFormat="1" ht="14.4" x14ac:dyDescent="0.3"/>
    <row r="4176" s="66" customFormat="1" ht="14.4" x14ac:dyDescent="0.3"/>
    <row r="4177" s="66" customFormat="1" ht="14.4" x14ac:dyDescent="0.3"/>
    <row r="4178" s="66" customFormat="1" ht="14.4" x14ac:dyDescent="0.3"/>
    <row r="4179" s="66" customFormat="1" ht="14.4" x14ac:dyDescent="0.3"/>
    <row r="4180" s="66" customFormat="1" ht="14.4" x14ac:dyDescent="0.3"/>
    <row r="4181" s="66" customFormat="1" ht="14.4" x14ac:dyDescent="0.3"/>
    <row r="4182" s="66" customFormat="1" ht="14.4" x14ac:dyDescent="0.3"/>
    <row r="4183" s="66" customFormat="1" ht="14.4" x14ac:dyDescent="0.3"/>
    <row r="4184" s="66" customFormat="1" ht="14.4" x14ac:dyDescent="0.3"/>
    <row r="4185" s="66" customFormat="1" ht="14.4" x14ac:dyDescent="0.3"/>
    <row r="4186" s="66" customFormat="1" ht="14.4" x14ac:dyDescent="0.3"/>
    <row r="4187" s="66" customFormat="1" ht="14.4" x14ac:dyDescent="0.3"/>
    <row r="4188" s="66" customFormat="1" ht="14.4" x14ac:dyDescent="0.3"/>
    <row r="4189" s="66" customFormat="1" ht="14.4" x14ac:dyDescent="0.3"/>
    <row r="4190" s="66" customFormat="1" ht="14.4" x14ac:dyDescent="0.3"/>
    <row r="4191" s="66" customFormat="1" ht="14.4" x14ac:dyDescent="0.3"/>
    <row r="4192" s="66" customFormat="1" ht="14.4" x14ac:dyDescent="0.3"/>
    <row r="4193" s="66" customFormat="1" ht="14.4" x14ac:dyDescent="0.3"/>
    <row r="4194" s="66" customFormat="1" ht="14.4" x14ac:dyDescent="0.3"/>
    <row r="4195" s="66" customFormat="1" ht="14.4" x14ac:dyDescent="0.3"/>
    <row r="4196" s="66" customFormat="1" ht="14.4" x14ac:dyDescent="0.3"/>
    <row r="4197" s="66" customFormat="1" ht="14.4" x14ac:dyDescent="0.3"/>
    <row r="4198" s="66" customFormat="1" ht="14.4" x14ac:dyDescent="0.3"/>
    <row r="4199" s="66" customFormat="1" ht="14.4" x14ac:dyDescent="0.3"/>
    <row r="4200" s="66" customFormat="1" ht="14.4" x14ac:dyDescent="0.3"/>
    <row r="4201" s="66" customFormat="1" ht="14.4" x14ac:dyDescent="0.3"/>
    <row r="4202" s="66" customFormat="1" ht="14.4" x14ac:dyDescent="0.3"/>
    <row r="4203" s="66" customFormat="1" ht="14.4" x14ac:dyDescent="0.3"/>
    <row r="4204" s="66" customFormat="1" ht="14.4" x14ac:dyDescent="0.3"/>
    <row r="4205" s="66" customFormat="1" ht="14.4" x14ac:dyDescent="0.3"/>
    <row r="4206" s="66" customFormat="1" ht="14.4" x14ac:dyDescent="0.3"/>
    <row r="4207" s="66" customFormat="1" ht="14.4" x14ac:dyDescent="0.3"/>
    <row r="4208" s="66" customFormat="1" ht="14.4" x14ac:dyDescent="0.3"/>
    <row r="4209" s="66" customFormat="1" ht="14.4" x14ac:dyDescent="0.3"/>
    <row r="4210" s="66" customFormat="1" ht="14.4" x14ac:dyDescent="0.3"/>
    <row r="4211" s="66" customFormat="1" ht="14.4" x14ac:dyDescent="0.3"/>
    <row r="4212" s="66" customFormat="1" ht="14.4" x14ac:dyDescent="0.3"/>
    <row r="4213" s="66" customFormat="1" ht="14.4" x14ac:dyDescent="0.3"/>
    <row r="4214" s="66" customFormat="1" ht="14.4" x14ac:dyDescent="0.3"/>
    <row r="4215" s="66" customFormat="1" ht="14.4" x14ac:dyDescent="0.3"/>
    <row r="4216" s="66" customFormat="1" ht="14.4" x14ac:dyDescent="0.3"/>
    <row r="4217" s="66" customFormat="1" ht="14.4" x14ac:dyDescent="0.3"/>
    <row r="4218" s="66" customFormat="1" ht="14.4" x14ac:dyDescent="0.3"/>
    <row r="4219" s="66" customFormat="1" ht="14.4" x14ac:dyDescent="0.3"/>
    <row r="4220" s="66" customFormat="1" ht="14.4" x14ac:dyDescent="0.3"/>
    <row r="4221" s="66" customFormat="1" ht="14.4" x14ac:dyDescent="0.3"/>
    <row r="4222" s="66" customFormat="1" ht="14.4" x14ac:dyDescent="0.3"/>
    <row r="4223" s="66" customFormat="1" ht="14.4" x14ac:dyDescent="0.3"/>
    <row r="4224" s="66" customFormat="1" ht="14.4" x14ac:dyDescent="0.3"/>
    <row r="4225" s="66" customFormat="1" ht="14.4" x14ac:dyDescent="0.3"/>
    <row r="4226" s="66" customFormat="1" ht="14.4" x14ac:dyDescent="0.3"/>
    <row r="4227" s="66" customFormat="1" ht="14.4" x14ac:dyDescent="0.3"/>
    <row r="4228" s="66" customFormat="1" ht="14.4" x14ac:dyDescent="0.3"/>
    <row r="4229" s="66" customFormat="1" ht="14.4" x14ac:dyDescent="0.3"/>
    <row r="4230" s="66" customFormat="1" ht="14.4" x14ac:dyDescent="0.3"/>
    <row r="4231" s="66" customFormat="1" ht="14.4" x14ac:dyDescent="0.3"/>
    <row r="4232" s="66" customFormat="1" ht="14.4" x14ac:dyDescent="0.3"/>
    <row r="4233" s="66" customFormat="1" ht="14.4" x14ac:dyDescent="0.3"/>
    <row r="4234" s="66" customFormat="1" ht="14.4" x14ac:dyDescent="0.3"/>
    <row r="4235" s="66" customFormat="1" ht="14.4" x14ac:dyDescent="0.3"/>
    <row r="4236" s="66" customFormat="1" ht="14.4" x14ac:dyDescent="0.3"/>
    <row r="4237" s="66" customFormat="1" ht="14.4" x14ac:dyDescent="0.3"/>
    <row r="4238" s="66" customFormat="1" ht="14.4" x14ac:dyDescent="0.3"/>
    <row r="4239" s="66" customFormat="1" ht="14.4" x14ac:dyDescent="0.3"/>
    <row r="4240" s="66" customFormat="1" ht="14.4" x14ac:dyDescent="0.3"/>
    <row r="4241" s="66" customFormat="1" ht="14.4" x14ac:dyDescent="0.3"/>
    <row r="4242" s="66" customFormat="1" ht="14.4" x14ac:dyDescent="0.3"/>
    <row r="4243" s="66" customFormat="1" ht="14.4" x14ac:dyDescent="0.3"/>
    <row r="4244" s="66" customFormat="1" ht="14.4" x14ac:dyDescent="0.3"/>
    <row r="4245" s="66" customFormat="1" ht="14.4" x14ac:dyDescent="0.3"/>
    <row r="4246" s="66" customFormat="1" ht="14.4" x14ac:dyDescent="0.3"/>
    <row r="4247" s="66" customFormat="1" ht="14.4" x14ac:dyDescent="0.3"/>
    <row r="4248" s="66" customFormat="1" ht="14.4" x14ac:dyDescent="0.3"/>
    <row r="4249" s="66" customFormat="1" ht="14.4" x14ac:dyDescent="0.3"/>
    <row r="4250" s="66" customFormat="1" ht="14.4" x14ac:dyDescent="0.3"/>
    <row r="4251" s="66" customFormat="1" ht="14.4" x14ac:dyDescent="0.3"/>
    <row r="4252" s="66" customFormat="1" ht="14.4" x14ac:dyDescent="0.3"/>
    <row r="4253" s="66" customFormat="1" ht="14.4" x14ac:dyDescent="0.3"/>
    <row r="4254" s="66" customFormat="1" ht="14.4" x14ac:dyDescent="0.3"/>
    <row r="4255" s="66" customFormat="1" ht="14.4" x14ac:dyDescent="0.3"/>
    <row r="4256" s="66" customFormat="1" ht="14.4" x14ac:dyDescent="0.3"/>
    <row r="4257" s="66" customFormat="1" ht="14.4" x14ac:dyDescent="0.3"/>
    <row r="4258" s="66" customFormat="1" ht="14.4" x14ac:dyDescent="0.3"/>
    <row r="4259" s="66" customFormat="1" ht="14.4" x14ac:dyDescent="0.3"/>
    <row r="4260" s="66" customFormat="1" ht="14.4" x14ac:dyDescent="0.3"/>
    <row r="4261" s="66" customFormat="1" ht="14.4" x14ac:dyDescent="0.3"/>
    <row r="4262" s="66" customFormat="1" ht="14.4" x14ac:dyDescent="0.3"/>
    <row r="4263" s="66" customFormat="1" ht="14.4" x14ac:dyDescent="0.3"/>
    <row r="4264" s="66" customFormat="1" ht="14.4" x14ac:dyDescent="0.3"/>
    <row r="4265" s="66" customFormat="1" ht="14.4" x14ac:dyDescent="0.3"/>
    <row r="4266" s="66" customFormat="1" ht="14.4" x14ac:dyDescent="0.3"/>
    <row r="4267" s="66" customFormat="1" ht="14.4" x14ac:dyDescent="0.3"/>
    <row r="4268" s="66" customFormat="1" ht="14.4" x14ac:dyDescent="0.3"/>
    <row r="4269" s="66" customFormat="1" ht="14.4" x14ac:dyDescent="0.3"/>
    <row r="4270" s="66" customFormat="1" ht="14.4" x14ac:dyDescent="0.3"/>
    <row r="4271" s="66" customFormat="1" ht="14.4" x14ac:dyDescent="0.3"/>
    <row r="4272" s="66" customFormat="1" ht="14.4" x14ac:dyDescent="0.3"/>
    <row r="4273" s="66" customFormat="1" ht="14.4" x14ac:dyDescent="0.3"/>
    <row r="4274" s="66" customFormat="1" ht="14.4" x14ac:dyDescent="0.3"/>
    <row r="4275" s="66" customFormat="1" ht="14.4" x14ac:dyDescent="0.3"/>
    <row r="4276" s="66" customFormat="1" ht="14.4" x14ac:dyDescent="0.3"/>
    <row r="4277" s="66" customFormat="1" ht="14.4" x14ac:dyDescent="0.3"/>
    <row r="4278" s="66" customFormat="1" ht="14.4" x14ac:dyDescent="0.3"/>
    <row r="4279" s="66" customFormat="1" ht="14.4" x14ac:dyDescent="0.3"/>
    <row r="4280" s="66" customFormat="1" ht="14.4" x14ac:dyDescent="0.3"/>
    <row r="4281" s="66" customFormat="1" ht="14.4" x14ac:dyDescent="0.3"/>
    <row r="4282" s="66" customFormat="1" ht="14.4" x14ac:dyDescent="0.3"/>
    <row r="4283" s="66" customFormat="1" ht="14.4" x14ac:dyDescent="0.3"/>
    <row r="4284" s="66" customFormat="1" ht="14.4" x14ac:dyDescent="0.3"/>
    <row r="4285" s="66" customFormat="1" ht="14.4" x14ac:dyDescent="0.3"/>
    <row r="4286" s="66" customFormat="1" ht="14.4" x14ac:dyDescent="0.3"/>
    <row r="4287" s="66" customFormat="1" ht="14.4" x14ac:dyDescent="0.3"/>
    <row r="4288" s="66" customFormat="1" ht="14.4" x14ac:dyDescent="0.3"/>
    <row r="4289" s="66" customFormat="1" ht="14.4" x14ac:dyDescent="0.3"/>
    <row r="4290" s="66" customFormat="1" ht="14.4" x14ac:dyDescent="0.3"/>
    <row r="4291" s="66" customFormat="1" ht="14.4" x14ac:dyDescent="0.3"/>
    <row r="4292" s="66" customFormat="1" ht="14.4" x14ac:dyDescent="0.3"/>
    <row r="4293" s="66" customFormat="1" ht="14.4" x14ac:dyDescent="0.3"/>
    <row r="4294" s="66" customFormat="1" ht="14.4" x14ac:dyDescent="0.3"/>
    <row r="4295" s="66" customFormat="1" ht="14.4" x14ac:dyDescent="0.3"/>
    <row r="4296" s="66" customFormat="1" ht="14.4" x14ac:dyDescent="0.3"/>
    <row r="4297" s="66" customFormat="1" ht="14.4" x14ac:dyDescent="0.3"/>
    <row r="4298" s="66" customFormat="1" ht="14.4" x14ac:dyDescent="0.3"/>
    <row r="4299" s="66" customFormat="1" ht="14.4" x14ac:dyDescent="0.3"/>
    <row r="4300" s="66" customFormat="1" ht="14.4" x14ac:dyDescent="0.3"/>
    <row r="4301" s="66" customFormat="1" ht="14.4" x14ac:dyDescent="0.3"/>
    <row r="4302" s="66" customFormat="1" ht="14.4" x14ac:dyDescent="0.3"/>
    <row r="4303" s="66" customFormat="1" ht="14.4" x14ac:dyDescent="0.3"/>
    <row r="4304" s="66" customFormat="1" ht="14.4" x14ac:dyDescent="0.3"/>
    <row r="4305" s="66" customFormat="1" ht="14.4" x14ac:dyDescent="0.3"/>
    <row r="4306" s="66" customFormat="1" ht="14.4" x14ac:dyDescent="0.3"/>
    <row r="4307" s="66" customFormat="1" ht="14.4" x14ac:dyDescent="0.3"/>
    <row r="4308" s="66" customFormat="1" ht="14.4" x14ac:dyDescent="0.3"/>
    <row r="4309" s="66" customFormat="1" ht="14.4" x14ac:dyDescent="0.3"/>
    <row r="4310" s="66" customFormat="1" ht="14.4" x14ac:dyDescent="0.3"/>
    <row r="4311" s="66" customFormat="1" ht="14.4" x14ac:dyDescent="0.3"/>
    <row r="4312" s="66" customFormat="1" ht="14.4" x14ac:dyDescent="0.3"/>
    <row r="4313" s="66" customFormat="1" ht="14.4" x14ac:dyDescent="0.3"/>
    <row r="4314" s="66" customFormat="1" ht="14.4" x14ac:dyDescent="0.3"/>
    <row r="4315" s="66" customFormat="1" ht="14.4" x14ac:dyDescent="0.3"/>
    <row r="4316" s="66" customFormat="1" ht="14.4" x14ac:dyDescent="0.3"/>
    <row r="4317" s="66" customFormat="1" ht="14.4" x14ac:dyDescent="0.3"/>
    <row r="4318" s="66" customFormat="1" ht="14.4" x14ac:dyDescent="0.3"/>
    <row r="4319" s="66" customFormat="1" ht="14.4" x14ac:dyDescent="0.3"/>
    <row r="4320" s="66" customFormat="1" ht="14.4" x14ac:dyDescent="0.3"/>
    <row r="4321" s="66" customFormat="1" ht="14.4" x14ac:dyDescent="0.3"/>
    <row r="4322" s="66" customFormat="1" ht="14.4" x14ac:dyDescent="0.3"/>
    <row r="4323" s="66" customFormat="1" ht="14.4" x14ac:dyDescent="0.3"/>
    <row r="4324" s="66" customFormat="1" ht="14.4" x14ac:dyDescent="0.3"/>
    <row r="4325" s="66" customFormat="1" ht="14.4" x14ac:dyDescent="0.3"/>
    <row r="4326" s="66" customFormat="1" ht="14.4" x14ac:dyDescent="0.3"/>
    <row r="4327" s="66" customFormat="1" ht="14.4" x14ac:dyDescent="0.3"/>
    <row r="4328" s="66" customFormat="1" ht="14.4" x14ac:dyDescent="0.3"/>
    <row r="4329" s="66" customFormat="1" ht="14.4" x14ac:dyDescent="0.3"/>
    <row r="4330" s="66" customFormat="1" ht="14.4" x14ac:dyDescent="0.3"/>
    <row r="4331" s="66" customFormat="1" ht="14.4" x14ac:dyDescent="0.3"/>
    <row r="4332" s="66" customFormat="1" ht="14.4" x14ac:dyDescent="0.3"/>
    <row r="4333" s="66" customFormat="1" ht="14.4" x14ac:dyDescent="0.3"/>
    <row r="4334" s="66" customFormat="1" ht="14.4" x14ac:dyDescent="0.3"/>
    <row r="4335" s="66" customFormat="1" ht="14.4" x14ac:dyDescent="0.3"/>
    <row r="4336" s="66" customFormat="1" ht="14.4" x14ac:dyDescent="0.3"/>
    <row r="4337" s="66" customFormat="1" ht="14.4" x14ac:dyDescent="0.3"/>
    <row r="4338" s="66" customFormat="1" ht="14.4" x14ac:dyDescent="0.3"/>
    <row r="4339" s="66" customFormat="1" ht="14.4" x14ac:dyDescent="0.3"/>
    <row r="4340" s="66" customFormat="1" ht="14.4" x14ac:dyDescent="0.3"/>
    <row r="4341" s="66" customFormat="1" ht="14.4" x14ac:dyDescent="0.3"/>
    <row r="4342" s="66" customFormat="1" ht="14.4" x14ac:dyDescent="0.3"/>
    <row r="4343" s="66" customFormat="1" ht="14.4" x14ac:dyDescent="0.3"/>
    <row r="4344" s="66" customFormat="1" ht="14.4" x14ac:dyDescent="0.3"/>
    <row r="4345" s="66" customFormat="1" ht="14.4" x14ac:dyDescent="0.3"/>
    <row r="4346" s="66" customFormat="1" ht="14.4" x14ac:dyDescent="0.3"/>
    <row r="4347" s="66" customFormat="1" ht="14.4" x14ac:dyDescent="0.3"/>
    <row r="4348" s="66" customFormat="1" ht="14.4" x14ac:dyDescent="0.3"/>
    <row r="4349" s="66" customFormat="1" ht="14.4" x14ac:dyDescent="0.3"/>
    <row r="4350" s="66" customFormat="1" ht="14.4" x14ac:dyDescent="0.3"/>
    <row r="4351" s="66" customFormat="1" ht="14.4" x14ac:dyDescent="0.3"/>
    <row r="4352" s="66" customFormat="1" ht="14.4" x14ac:dyDescent="0.3"/>
    <row r="4353" s="66" customFormat="1" ht="14.4" x14ac:dyDescent="0.3"/>
    <row r="4354" s="66" customFormat="1" ht="14.4" x14ac:dyDescent="0.3"/>
    <row r="4355" s="66" customFormat="1" ht="14.4" x14ac:dyDescent="0.3"/>
    <row r="4356" s="66" customFormat="1" ht="14.4" x14ac:dyDescent="0.3"/>
    <row r="4357" s="66" customFormat="1" ht="14.4" x14ac:dyDescent="0.3"/>
    <row r="4358" s="66" customFormat="1" ht="14.4" x14ac:dyDescent="0.3"/>
    <row r="4359" s="66" customFormat="1" ht="14.4" x14ac:dyDescent="0.3"/>
    <row r="4360" s="66" customFormat="1" ht="14.4" x14ac:dyDescent="0.3"/>
    <row r="4361" s="66" customFormat="1" ht="14.4" x14ac:dyDescent="0.3"/>
    <row r="4362" s="66" customFormat="1" ht="14.4" x14ac:dyDescent="0.3"/>
    <row r="4363" s="66" customFormat="1" ht="14.4" x14ac:dyDescent="0.3"/>
    <row r="4364" s="66" customFormat="1" ht="14.4" x14ac:dyDescent="0.3"/>
    <row r="4365" s="66" customFormat="1" ht="14.4" x14ac:dyDescent="0.3"/>
    <row r="4366" s="66" customFormat="1" ht="14.4" x14ac:dyDescent="0.3"/>
    <row r="4367" s="66" customFormat="1" ht="14.4" x14ac:dyDescent="0.3"/>
    <row r="4368" s="66" customFormat="1" ht="14.4" x14ac:dyDescent="0.3"/>
    <row r="4369" s="66" customFormat="1" ht="14.4" x14ac:dyDescent="0.3"/>
    <row r="4370" s="66" customFormat="1" ht="14.4" x14ac:dyDescent="0.3"/>
    <row r="4371" s="66" customFormat="1" ht="14.4" x14ac:dyDescent="0.3"/>
    <row r="4372" s="66" customFormat="1" ht="14.4" x14ac:dyDescent="0.3"/>
    <row r="4373" s="66" customFormat="1" ht="14.4" x14ac:dyDescent="0.3"/>
    <row r="4374" s="66" customFormat="1" ht="14.4" x14ac:dyDescent="0.3"/>
    <row r="4375" s="66" customFormat="1" ht="14.4" x14ac:dyDescent="0.3"/>
    <row r="4376" s="66" customFormat="1" ht="14.4" x14ac:dyDescent="0.3"/>
    <row r="4377" s="66" customFormat="1" ht="14.4" x14ac:dyDescent="0.3"/>
    <row r="4378" s="66" customFormat="1" ht="14.4" x14ac:dyDescent="0.3"/>
    <row r="4379" s="66" customFormat="1" ht="14.4" x14ac:dyDescent="0.3"/>
    <row r="4380" s="66" customFormat="1" ht="14.4" x14ac:dyDescent="0.3"/>
    <row r="4381" s="66" customFormat="1" ht="14.4" x14ac:dyDescent="0.3"/>
    <row r="4382" s="66" customFormat="1" ht="14.4" x14ac:dyDescent="0.3"/>
    <row r="4383" s="66" customFormat="1" ht="14.4" x14ac:dyDescent="0.3"/>
    <row r="4384" s="66" customFormat="1" ht="14.4" x14ac:dyDescent="0.3"/>
    <row r="4385" s="66" customFormat="1" ht="14.4" x14ac:dyDescent="0.3"/>
    <row r="4386" s="66" customFormat="1" ht="14.4" x14ac:dyDescent="0.3"/>
    <row r="4387" s="66" customFormat="1" ht="14.4" x14ac:dyDescent="0.3"/>
    <row r="4388" s="66" customFormat="1" ht="14.4" x14ac:dyDescent="0.3"/>
    <row r="4389" s="66" customFormat="1" ht="14.4" x14ac:dyDescent="0.3"/>
    <row r="4390" s="66" customFormat="1" ht="14.4" x14ac:dyDescent="0.3"/>
    <row r="4391" s="66" customFormat="1" ht="14.4" x14ac:dyDescent="0.3"/>
    <row r="4392" s="66" customFormat="1" ht="14.4" x14ac:dyDescent="0.3"/>
    <row r="4393" s="66" customFormat="1" ht="14.4" x14ac:dyDescent="0.3"/>
    <row r="4394" s="66" customFormat="1" ht="14.4" x14ac:dyDescent="0.3"/>
    <row r="4395" s="66" customFormat="1" ht="14.4" x14ac:dyDescent="0.3"/>
    <row r="4396" s="66" customFormat="1" ht="14.4" x14ac:dyDescent="0.3"/>
    <row r="4397" s="66" customFormat="1" ht="14.4" x14ac:dyDescent="0.3"/>
    <row r="4398" s="66" customFormat="1" ht="14.4" x14ac:dyDescent="0.3"/>
    <row r="4399" s="66" customFormat="1" ht="14.4" x14ac:dyDescent="0.3"/>
    <row r="4400" s="66" customFormat="1" ht="14.4" x14ac:dyDescent="0.3"/>
    <row r="4401" s="66" customFormat="1" ht="14.4" x14ac:dyDescent="0.3"/>
    <row r="4402" s="66" customFormat="1" ht="14.4" x14ac:dyDescent="0.3"/>
    <row r="4403" s="66" customFormat="1" ht="14.4" x14ac:dyDescent="0.3"/>
    <row r="4404" s="66" customFormat="1" ht="14.4" x14ac:dyDescent="0.3"/>
    <row r="4405" s="66" customFormat="1" ht="14.4" x14ac:dyDescent="0.3"/>
    <row r="4406" s="66" customFormat="1" ht="14.4" x14ac:dyDescent="0.3"/>
    <row r="4407" s="66" customFormat="1" ht="14.4" x14ac:dyDescent="0.3"/>
    <row r="4408" s="66" customFormat="1" ht="14.4" x14ac:dyDescent="0.3"/>
    <row r="4409" s="66" customFormat="1" ht="14.4" x14ac:dyDescent="0.3"/>
    <row r="4410" s="66" customFormat="1" ht="14.4" x14ac:dyDescent="0.3"/>
    <row r="4411" s="66" customFormat="1" ht="14.4" x14ac:dyDescent="0.3"/>
    <row r="4412" s="66" customFormat="1" ht="14.4" x14ac:dyDescent="0.3"/>
    <row r="4413" s="66" customFormat="1" ht="14.4" x14ac:dyDescent="0.3"/>
    <row r="4414" s="66" customFormat="1" ht="14.4" x14ac:dyDescent="0.3"/>
    <row r="4415" s="66" customFormat="1" ht="14.4" x14ac:dyDescent="0.3"/>
    <row r="4416" s="66" customFormat="1" ht="14.4" x14ac:dyDescent="0.3"/>
    <row r="4417" s="66" customFormat="1" ht="14.4" x14ac:dyDescent="0.3"/>
    <row r="4418" s="66" customFormat="1" ht="14.4" x14ac:dyDescent="0.3"/>
    <row r="4419" s="66" customFormat="1" ht="14.4" x14ac:dyDescent="0.3"/>
    <row r="4420" s="66" customFormat="1" ht="14.4" x14ac:dyDescent="0.3"/>
    <row r="4421" s="66" customFormat="1" ht="14.4" x14ac:dyDescent="0.3"/>
    <row r="4422" s="66" customFormat="1" ht="14.4" x14ac:dyDescent="0.3"/>
    <row r="4423" s="66" customFormat="1" ht="14.4" x14ac:dyDescent="0.3"/>
    <row r="4424" s="66" customFormat="1" ht="14.4" x14ac:dyDescent="0.3"/>
    <row r="4425" s="66" customFormat="1" ht="14.4" x14ac:dyDescent="0.3"/>
    <row r="4426" s="66" customFormat="1" ht="14.4" x14ac:dyDescent="0.3"/>
    <row r="4427" s="66" customFormat="1" ht="14.4" x14ac:dyDescent="0.3"/>
    <row r="4428" s="66" customFormat="1" ht="14.4" x14ac:dyDescent="0.3"/>
    <row r="4429" s="66" customFormat="1" ht="14.4" x14ac:dyDescent="0.3"/>
    <row r="4430" s="66" customFormat="1" ht="14.4" x14ac:dyDescent="0.3"/>
    <row r="4431" s="66" customFormat="1" ht="14.4" x14ac:dyDescent="0.3"/>
    <row r="4432" s="66" customFormat="1" ht="14.4" x14ac:dyDescent="0.3"/>
    <row r="4433" s="66" customFormat="1" ht="14.4" x14ac:dyDescent="0.3"/>
    <row r="4434" s="66" customFormat="1" ht="14.4" x14ac:dyDescent="0.3"/>
    <row r="4435" s="66" customFormat="1" ht="14.4" x14ac:dyDescent="0.3"/>
    <row r="4436" s="66" customFormat="1" ht="14.4" x14ac:dyDescent="0.3"/>
    <row r="4437" s="66" customFormat="1" ht="14.4" x14ac:dyDescent="0.3"/>
    <row r="4438" s="66" customFormat="1" ht="14.4" x14ac:dyDescent="0.3"/>
    <row r="4439" s="66" customFormat="1" ht="14.4" x14ac:dyDescent="0.3"/>
    <row r="4440" s="66" customFormat="1" ht="14.4" x14ac:dyDescent="0.3"/>
    <row r="4441" s="66" customFormat="1" ht="14.4" x14ac:dyDescent="0.3"/>
    <row r="4442" s="66" customFormat="1" ht="14.4" x14ac:dyDescent="0.3"/>
    <row r="4443" s="66" customFormat="1" ht="14.4" x14ac:dyDescent="0.3"/>
    <row r="4444" s="66" customFormat="1" ht="14.4" x14ac:dyDescent="0.3"/>
    <row r="4445" s="66" customFormat="1" ht="14.4" x14ac:dyDescent="0.3"/>
    <row r="4446" s="66" customFormat="1" ht="14.4" x14ac:dyDescent="0.3"/>
    <row r="4447" s="66" customFormat="1" ht="14.4" x14ac:dyDescent="0.3"/>
    <row r="4448" s="66" customFormat="1" ht="14.4" x14ac:dyDescent="0.3"/>
    <row r="4449" s="66" customFormat="1" ht="14.4" x14ac:dyDescent="0.3"/>
    <row r="4450" s="66" customFormat="1" ht="14.4" x14ac:dyDescent="0.3"/>
    <row r="4451" s="66" customFormat="1" ht="14.4" x14ac:dyDescent="0.3"/>
    <row r="4452" s="66" customFormat="1" ht="14.4" x14ac:dyDescent="0.3"/>
    <row r="4453" s="66" customFormat="1" ht="14.4" x14ac:dyDescent="0.3"/>
    <row r="4454" s="66" customFormat="1" ht="14.4" x14ac:dyDescent="0.3"/>
    <row r="4455" s="66" customFormat="1" ht="14.4" x14ac:dyDescent="0.3"/>
    <row r="4456" s="66" customFormat="1" ht="14.4" x14ac:dyDescent="0.3"/>
    <row r="4457" s="66" customFormat="1" ht="14.4" x14ac:dyDescent="0.3"/>
    <row r="4458" s="66" customFormat="1" ht="14.4" x14ac:dyDescent="0.3"/>
    <row r="4459" s="66" customFormat="1" ht="14.4" x14ac:dyDescent="0.3"/>
    <row r="4460" s="66" customFormat="1" ht="14.4" x14ac:dyDescent="0.3"/>
    <row r="4461" s="66" customFormat="1" ht="14.4" x14ac:dyDescent="0.3"/>
    <row r="4462" s="66" customFormat="1" ht="14.4" x14ac:dyDescent="0.3"/>
    <row r="4463" s="66" customFormat="1" ht="14.4" x14ac:dyDescent="0.3"/>
    <row r="4464" s="66" customFormat="1" ht="14.4" x14ac:dyDescent="0.3"/>
    <row r="4465" s="66" customFormat="1" ht="14.4" x14ac:dyDescent="0.3"/>
    <row r="4466" s="66" customFormat="1" ht="14.4" x14ac:dyDescent="0.3"/>
    <row r="4467" s="66" customFormat="1" ht="14.4" x14ac:dyDescent="0.3"/>
    <row r="4468" s="66" customFormat="1" ht="14.4" x14ac:dyDescent="0.3"/>
    <row r="4469" s="66" customFormat="1" ht="14.4" x14ac:dyDescent="0.3"/>
    <row r="4470" s="66" customFormat="1" ht="14.4" x14ac:dyDescent="0.3"/>
    <row r="4471" s="66" customFormat="1" ht="14.4" x14ac:dyDescent="0.3"/>
    <row r="4472" s="66" customFormat="1" ht="14.4" x14ac:dyDescent="0.3"/>
    <row r="4473" s="66" customFormat="1" ht="14.4" x14ac:dyDescent="0.3"/>
    <row r="4474" s="66" customFormat="1" ht="14.4" x14ac:dyDescent="0.3"/>
    <row r="4475" s="66" customFormat="1" ht="14.4" x14ac:dyDescent="0.3"/>
    <row r="4476" s="66" customFormat="1" ht="14.4" x14ac:dyDescent="0.3"/>
    <row r="4477" s="66" customFormat="1" ht="14.4" x14ac:dyDescent="0.3"/>
    <row r="4478" s="66" customFormat="1" ht="14.4" x14ac:dyDescent="0.3"/>
    <row r="4479" s="66" customFormat="1" ht="14.4" x14ac:dyDescent="0.3"/>
    <row r="4480" s="66" customFormat="1" ht="14.4" x14ac:dyDescent="0.3"/>
    <row r="4481" s="66" customFormat="1" ht="14.4" x14ac:dyDescent="0.3"/>
    <row r="4482" s="66" customFormat="1" ht="14.4" x14ac:dyDescent="0.3"/>
    <row r="4483" s="66" customFormat="1" ht="14.4" x14ac:dyDescent="0.3"/>
    <row r="4484" s="66" customFormat="1" ht="14.4" x14ac:dyDescent="0.3"/>
    <row r="4485" s="66" customFormat="1" ht="14.4" x14ac:dyDescent="0.3"/>
    <row r="4486" s="66" customFormat="1" ht="14.4" x14ac:dyDescent="0.3"/>
    <row r="4487" s="66" customFormat="1" ht="14.4" x14ac:dyDescent="0.3"/>
    <row r="4488" s="66" customFormat="1" ht="14.4" x14ac:dyDescent="0.3"/>
    <row r="4489" s="66" customFormat="1" ht="14.4" x14ac:dyDescent="0.3"/>
    <row r="4490" s="66" customFormat="1" ht="14.4" x14ac:dyDescent="0.3"/>
    <row r="4491" s="66" customFormat="1" ht="14.4" x14ac:dyDescent="0.3"/>
    <row r="4492" s="66" customFormat="1" ht="14.4" x14ac:dyDescent="0.3"/>
    <row r="4493" s="66" customFormat="1" ht="14.4" x14ac:dyDescent="0.3"/>
    <row r="4494" s="66" customFormat="1" ht="14.4" x14ac:dyDescent="0.3"/>
    <row r="4495" s="66" customFormat="1" ht="14.4" x14ac:dyDescent="0.3"/>
    <row r="4496" s="66" customFormat="1" ht="14.4" x14ac:dyDescent="0.3"/>
    <row r="4497" s="66" customFormat="1" ht="14.4" x14ac:dyDescent="0.3"/>
    <row r="4498" s="66" customFormat="1" ht="14.4" x14ac:dyDescent="0.3"/>
    <row r="4499" s="66" customFormat="1" ht="14.4" x14ac:dyDescent="0.3"/>
    <row r="4500" s="66" customFormat="1" ht="14.4" x14ac:dyDescent="0.3"/>
    <row r="4501" s="66" customFormat="1" ht="14.4" x14ac:dyDescent="0.3"/>
    <row r="4502" s="66" customFormat="1" ht="14.4" x14ac:dyDescent="0.3"/>
    <row r="4503" s="66" customFormat="1" ht="14.4" x14ac:dyDescent="0.3"/>
    <row r="4504" s="66" customFormat="1" ht="14.4" x14ac:dyDescent="0.3"/>
    <row r="4505" s="66" customFormat="1" ht="14.4" x14ac:dyDescent="0.3"/>
    <row r="4506" s="66" customFormat="1" ht="14.4" x14ac:dyDescent="0.3"/>
    <row r="4507" s="66" customFormat="1" ht="14.4" x14ac:dyDescent="0.3"/>
    <row r="4508" s="66" customFormat="1" ht="14.4" x14ac:dyDescent="0.3"/>
    <row r="4509" s="66" customFormat="1" ht="14.4" x14ac:dyDescent="0.3"/>
    <row r="4510" s="66" customFormat="1" ht="14.4" x14ac:dyDescent="0.3"/>
    <row r="4511" s="66" customFormat="1" ht="14.4" x14ac:dyDescent="0.3"/>
    <row r="4512" s="66" customFormat="1" ht="14.4" x14ac:dyDescent="0.3"/>
    <row r="4513" s="66" customFormat="1" ht="14.4" x14ac:dyDescent="0.3"/>
    <row r="4514" s="66" customFormat="1" ht="14.4" x14ac:dyDescent="0.3"/>
    <row r="4515" s="66" customFormat="1" ht="14.4" x14ac:dyDescent="0.3"/>
    <row r="4516" s="66" customFormat="1" ht="14.4" x14ac:dyDescent="0.3"/>
    <row r="4517" s="66" customFormat="1" ht="14.4" x14ac:dyDescent="0.3"/>
    <row r="4518" s="66" customFormat="1" ht="14.4" x14ac:dyDescent="0.3"/>
    <row r="4519" s="66" customFormat="1" ht="14.4" x14ac:dyDescent="0.3"/>
    <row r="4520" s="66" customFormat="1" ht="14.4" x14ac:dyDescent="0.3"/>
    <row r="4521" s="66" customFormat="1" ht="14.4" x14ac:dyDescent="0.3"/>
    <row r="4522" s="66" customFormat="1" ht="14.4" x14ac:dyDescent="0.3"/>
    <row r="4523" s="66" customFormat="1" ht="14.4" x14ac:dyDescent="0.3"/>
    <row r="4524" s="66" customFormat="1" ht="14.4" x14ac:dyDescent="0.3"/>
    <row r="4525" s="66" customFormat="1" ht="14.4" x14ac:dyDescent="0.3"/>
    <row r="4526" s="66" customFormat="1" ht="14.4" x14ac:dyDescent="0.3"/>
    <row r="4527" s="66" customFormat="1" ht="14.4" x14ac:dyDescent="0.3"/>
    <row r="4528" s="66" customFormat="1" ht="14.4" x14ac:dyDescent="0.3"/>
    <row r="4529" s="66" customFormat="1" ht="14.4" x14ac:dyDescent="0.3"/>
    <row r="4530" s="66" customFormat="1" ht="14.4" x14ac:dyDescent="0.3"/>
    <row r="4531" s="66" customFormat="1" ht="14.4" x14ac:dyDescent="0.3"/>
    <row r="4532" s="66" customFormat="1" ht="14.4" x14ac:dyDescent="0.3"/>
    <row r="4533" s="66" customFormat="1" ht="14.4" x14ac:dyDescent="0.3"/>
    <row r="4534" s="66" customFormat="1" ht="14.4" x14ac:dyDescent="0.3"/>
    <row r="4535" s="66" customFormat="1" ht="14.4" x14ac:dyDescent="0.3"/>
    <row r="4536" s="66" customFormat="1" ht="14.4" x14ac:dyDescent="0.3"/>
    <row r="4537" s="66" customFormat="1" ht="14.4" x14ac:dyDescent="0.3"/>
    <row r="4538" s="66" customFormat="1" ht="14.4" x14ac:dyDescent="0.3"/>
    <row r="4539" s="66" customFormat="1" ht="14.4" x14ac:dyDescent="0.3"/>
    <row r="4540" s="66" customFormat="1" ht="14.4" x14ac:dyDescent="0.3"/>
    <row r="4541" s="66" customFormat="1" ht="14.4" x14ac:dyDescent="0.3"/>
    <row r="4542" s="66" customFormat="1" ht="14.4" x14ac:dyDescent="0.3"/>
    <row r="4543" s="66" customFormat="1" ht="14.4" x14ac:dyDescent="0.3"/>
    <row r="4544" s="66" customFormat="1" ht="14.4" x14ac:dyDescent="0.3"/>
    <row r="4545" s="66" customFormat="1" ht="14.4" x14ac:dyDescent="0.3"/>
    <row r="4546" s="66" customFormat="1" ht="14.4" x14ac:dyDescent="0.3"/>
    <row r="4547" s="66" customFormat="1" ht="14.4" x14ac:dyDescent="0.3"/>
    <row r="4548" s="66" customFormat="1" ht="14.4" x14ac:dyDescent="0.3"/>
    <row r="4549" s="66" customFormat="1" ht="14.4" x14ac:dyDescent="0.3"/>
    <row r="4550" s="66" customFormat="1" ht="14.4" x14ac:dyDescent="0.3"/>
    <row r="4551" s="66" customFormat="1" ht="14.4" x14ac:dyDescent="0.3"/>
    <row r="4552" s="66" customFormat="1" ht="14.4" x14ac:dyDescent="0.3"/>
    <row r="4553" s="66" customFormat="1" ht="14.4" x14ac:dyDescent="0.3"/>
    <row r="4554" s="66" customFormat="1" ht="14.4" x14ac:dyDescent="0.3"/>
    <row r="4555" s="66" customFormat="1" ht="14.4" x14ac:dyDescent="0.3"/>
    <row r="4556" s="66" customFormat="1" ht="14.4" x14ac:dyDescent="0.3"/>
    <row r="4557" s="66" customFormat="1" ht="14.4" x14ac:dyDescent="0.3"/>
    <row r="4558" s="66" customFormat="1" ht="14.4" x14ac:dyDescent="0.3"/>
    <row r="4559" s="66" customFormat="1" ht="14.4" x14ac:dyDescent="0.3"/>
    <row r="4560" s="66" customFormat="1" ht="14.4" x14ac:dyDescent="0.3"/>
    <row r="4561" s="66" customFormat="1" ht="14.4" x14ac:dyDescent="0.3"/>
    <row r="4562" s="66" customFormat="1" ht="14.4" x14ac:dyDescent="0.3"/>
    <row r="4563" s="66" customFormat="1" ht="14.4" x14ac:dyDescent="0.3"/>
    <row r="4564" s="66" customFormat="1" ht="14.4" x14ac:dyDescent="0.3"/>
    <row r="4565" s="66" customFormat="1" ht="14.4" x14ac:dyDescent="0.3"/>
    <row r="4566" s="66" customFormat="1" ht="14.4" x14ac:dyDescent="0.3"/>
    <row r="4567" s="66" customFormat="1" ht="14.4" x14ac:dyDescent="0.3"/>
    <row r="4568" s="66" customFormat="1" ht="14.4" x14ac:dyDescent="0.3"/>
    <row r="4569" s="66" customFormat="1" ht="14.4" x14ac:dyDescent="0.3"/>
    <row r="4570" s="66" customFormat="1" ht="14.4" x14ac:dyDescent="0.3"/>
    <row r="4571" s="66" customFormat="1" ht="14.4" x14ac:dyDescent="0.3"/>
    <row r="4572" s="66" customFormat="1" ht="14.4" x14ac:dyDescent="0.3"/>
    <row r="4573" s="66" customFormat="1" ht="14.4" x14ac:dyDescent="0.3"/>
    <row r="4574" s="66" customFormat="1" ht="14.4" x14ac:dyDescent="0.3"/>
    <row r="4575" s="66" customFormat="1" ht="14.4" x14ac:dyDescent="0.3"/>
    <row r="4576" s="66" customFormat="1" ht="14.4" x14ac:dyDescent="0.3"/>
    <row r="4577" s="66" customFormat="1" ht="14.4" x14ac:dyDescent="0.3"/>
    <row r="4578" s="66" customFormat="1" ht="14.4" x14ac:dyDescent="0.3"/>
    <row r="4579" s="66" customFormat="1" ht="14.4" x14ac:dyDescent="0.3"/>
    <row r="4580" s="66" customFormat="1" ht="14.4" x14ac:dyDescent="0.3"/>
    <row r="4581" s="66" customFormat="1" ht="14.4" x14ac:dyDescent="0.3"/>
    <row r="4582" s="66" customFormat="1" ht="14.4" x14ac:dyDescent="0.3"/>
    <row r="4583" s="66" customFormat="1" ht="14.4" x14ac:dyDescent="0.3"/>
    <row r="4584" s="66" customFormat="1" ht="14.4" x14ac:dyDescent="0.3"/>
    <row r="4585" s="66" customFormat="1" ht="14.4" x14ac:dyDescent="0.3"/>
    <row r="4586" s="66" customFormat="1" ht="14.4" x14ac:dyDescent="0.3"/>
    <row r="4587" s="66" customFormat="1" ht="14.4" x14ac:dyDescent="0.3"/>
    <row r="4588" s="66" customFormat="1" ht="14.4" x14ac:dyDescent="0.3"/>
    <row r="4589" s="66" customFormat="1" ht="14.4" x14ac:dyDescent="0.3"/>
    <row r="4590" s="66" customFormat="1" ht="14.4" x14ac:dyDescent="0.3"/>
    <row r="4591" s="66" customFormat="1" ht="14.4" x14ac:dyDescent="0.3"/>
    <row r="4592" s="66" customFormat="1" ht="14.4" x14ac:dyDescent="0.3"/>
    <row r="4593" s="66" customFormat="1" ht="14.4" x14ac:dyDescent="0.3"/>
    <row r="4594" s="66" customFormat="1" ht="14.4" x14ac:dyDescent="0.3"/>
    <row r="4595" s="66" customFormat="1" ht="14.4" x14ac:dyDescent="0.3"/>
    <row r="4596" s="66" customFormat="1" ht="14.4" x14ac:dyDescent="0.3"/>
    <row r="4597" s="66" customFormat="1" ht="14.4" x14ac:dyDescent="0.3"/>
    <row r="4598" s="66" customFormat="1" ht="14.4" x14ac:dyDescent="0.3"/>
    <row r="4599" s="66" customFormat="1" ht="14.4" x14ac:dyDescent="0.3"/>
    <row r="4600" s="66" customFormat="1" ht="14.4" x14ac:dyDescent="0.3"/>
    <row r="4601" s="66" customFormat="1" ht="14.4" x14ac:dyDescent="0.3"/>
    <row r="4602" s="66" customFormat="1" ht="14.4" x14ac:dyDescent="0.3"/>
    <row r="4603" s="66" customFormat="1" ht="14.4" x14ac:dyDescent="0.3"/>
    <row r="4604" s="66" customFormat="1" ht="14.4" x14ac:dyDescent="0.3"/>
    <row r="4605" s="66" customFormat="1" ht="14.4" x14ac:dyDescent="0.3"/>
    <row r="4606" s="66" customFormat="1" ht="14.4" x14ac:dyDescent="0.3"/>
    <row r="4607" s="66" customFormat="1" ht="14.4" x14ac:dyDescent="0.3"/>
    <row r="4608" s="66" customFormat="1" ht="14.4" x14ac:dyDescent="0.3"/>
    <row r="4609" s="66" customFormat="1" ht="14.4" x14ac:dyDescent="0.3"/>
    <row r="4610" s="66" customFormat="1" ht="14.4" x14ac:dyDescent="0.3"/>
    <row r="4611" s="66" customFormat="1" ht="14.4" x14ac:dyDescent="0.3"/>
    <row r="4612" s="66" customFormat="1" ht="14.4" x14ac:dyDescent="0.3"/>
    <row r="4613" s="66" customFormat="1" ht="14.4" x14ac:dyDescent="0.3"/>
    <row r="4614" s="66" customFormat="1" ht="14.4" x14ac:dyDescent="0.3"/>
    <row r="4615" s="66" customFormat="1" ht="14.4" x14ac:dyDescent="0.3"/>
    <row r="4616" s="66" customFormat="1" ht="14.4" x14ac:dyDescent="0.3"/>
    <row r="4617" s="66" customFormat="1" ht="14.4" x14ac:dyDescent="0.3"/>
    <row r="4618" s="66" customFormat="1" ht="14.4" x14ac:dyDescent="0.3"/>
    <row r="4619" s="66" customFormat="1" ht="14.4" x14ac:dyDescent="0.3"/>
    <row r="4620" s="66" customFormat="1" ht="14.4" x14ac:dyDescent="0.3"/>
    <row r="4621" s="66" customFormat="1" ht="14.4" x14ac:dyDescent="0.3"/>
    <row r="4622" s="66" customFormat="1" ht="14.4" x14ac:dyDescent="0.3"/>
    <row r="4623" s="66" customFormat="1" ht="14.4" x14ac:dyDescent="0.3"/>
    <row r="4624" s="66" customFormat="1" ht="14.4" x14ac:dyDescent="0.3"/>
    <row r="4625" s="66" customFormat="1" ht="14.4" x14ac:dyDescent="0.3"/>
    <row r="4626" s="66" customFormat="1" ht="14.4" x14ac:dyDescent="0.3"/>
    <row r="4627" s="66" customFormat="1" ht="14.4" x14ac:dyDescent="0.3"/>
    <row r="4628" s="66" customFormat="1" ht="14.4" x14ac:dyDescent="0.3"/>
    <row r="4629" s="66" customFormat="1" ht="14.4" x14ac:dyDescent="0.3"/>
    <row r="4630" s="66" customFormat="1" ht="14.4" x14ac:dyDescent="0.3"/>
    <row r="4631" s="66" customFormat="1" ht="14.4" x14ac:dyDescent="0.3"/>
    <row r="4632" s="66" customFormat="1" ht="14.4" x14ac:dyDescent="0.3"/>
    <row r="4633" s="66" customFormat="1" ht="14.4" x14ac:dyDescent="0.3"/>
    <row r="4634" s="66" customFormat="1" ht="14.4" x14ac:dyDescent="0.3"/>
    <row r="4635" s="66" customFormat="1" ht="14.4" x14ac:dyDescent="0.3"/>
    <row r="4636" s="66" customFormat="1" ht="14.4" x14ac:dyDescent="0.3"/>
    <row r="4637" s="66" customFormat="1" ht="14.4" x14ac:dyDescent="0.3"/>
    <row r="4638" s="66" customFormat="1" ht="14.4" x14ac:dyDescent="0.3"/>
    <row r="4639" s="66" customFormat="1" ht="14.4" x14ac:dyDescent="0.3"/>
    <row r="4640" s="66" customFormat="1" ht="14.4" x14ac:dyDescent="0.3"/>
    <row r="4641" s="66" customFormat="1" ht="14.4" x14ac:dyDescent="0.3"/>
    <row r="4642" s="66" customFormat="1" ht="14.4" x14ac:dyDescent="0.3"/>
    <row r="4643" s="66" customFormat="1" ht="14.4" x14ac:dyDescent="0.3"/>
    <row r="4644" s="66" customFormat="1" ht="14.4" x14ac:dyDescent="0.3"/>
    <row r="4645" s="66" customFormat="1" ht="14.4" x14ac:dyDescent="0.3"/>
    <row r="4646" s="66" customFormat="1" ht="14.4" x14ac:dyDescent="0.3"/>
    <row r="4647" s="66" customFormat="1" ht="14.4" x14ac:dyDescent="0.3"/>
    <row r="4648" s="66" customFormat="1" ht="14.4" x14ac:dyDescent="0.3"/>
    <row r="4649" s="66" customFormat="1" ht="14.4" x14ac:dyDescent="0.3"/>
    <row r="4650" s="66" customFormat="1" ht="14.4" x14ac:dyDescent="0.3"/>
    <row r="4651" s="66" customFormat="1" ht="14.4" x14ac:dyDescent="0.3"/>
    <row r="4652" s="66" customFormat="1" ht="14.4" x14ac:dyDescent="0.3"/>
    <row r="4653" s="66" customFormat="1" ht="14.4" x14ac:dyDescent="0.3"/>
    <row r="4654" s="66" customFormat="1" ht="14.4" x14ac:dyDescent="0.3"/>
    <row r="4655" s="66" customFormat="1" ht="14.4" x14ac:dyDescent="0.3"/>
    <row r="4656" s="66" customFormat="1" ht="14.4" x14ac:dyDescent="0.3"/>
    <row r="4657" s="66" customFormat="1" ht="14.4" x14ac:dyDescent="0.3"/>
    <row r="4658" s="66" customFormat="1" ht="14.4" x14ac:dyDescent="0.3"/>
    <row r="4659" s="66" customFormat="1" ht="14.4" x14ac:dyDescent="0.3"/>
    <row r="4660" s="66" customFormat="1" ht="14.4" x14ac:dyDescent="0.3"/>
    <row r="4661" s="66" customFormat="1" ht="14.4" x14ac:dyDescent="0.3"/>
    <row r="4662" s="66" customFormat="1" ht="14.4" x14ac:dyDescent="0.3"/>
    <row r="4663" s="66" customFormat="1" ht="14.4" x14ac:dyDescent="0.3"/>
    <row r="4664" s="66" customFormat="1" ht="14.4" x14ac:dyDescent="0.3"/>
    <row r="4665" s="66" customFormat="1" ht="14.4" x14ac:dyDescent="0.3"/>
    <row r="4666" s="66" customFormat="1" ht="14.4" x14ac:dyDescent="0.3"/>
    <row r="4667" s="66" customFormat="1" ht="14.4" x14ac:dyDescent="0.3"/>
    <row r="4668" s="66" customFormat="1" ht="14.4" x14ac:dyDescent="0.3"/>
    <row r="4669" s="66" customFormat="1" ht="14.4" x14ac:dyDescent="0.3"/>
    <row r="4670" s="66" customFormat="1" ht="14.4" x14ac:dyDescent="0.3"/>
    <row r="4671" s="66" customFormat="1" ht="14.4" x14ac:dyDescent="0.3"/>
    <row r="4672" s="66" customFormat="1" ht="14.4" x14ac:dyDescent="0.3"/>
    <row r="4673" s="66" customFormat="1" ht="14.4" x14ac:dyDescent="0.3"/>
    <row r="4674" s="66" customFormat="1" ht="14.4" x14ac:dyDescent="0.3"/>
    <row r="4675" s="66" customFormat="1" ht="14.4" x14ac:dyDescent="0.3"/>
    <row r="4676" s="66" customFormat="1" ht="14.4" x14ac:dyDescent="0.3"/>
    <row r="4677" s="66" customFormat="1" ht="14.4" x14ac:dyDescent="0.3"/>
    <row r="4678" s="66" customFormat="1" ht="14.4" x14ac:dyDescent="0.3"/>
    <row r="4679" s="66" customFormat="1" ht="14.4" x14ac:dyDescent="0.3"/>
    <row r="4680" s="66" customFormat="1" ht="14.4" x14ac:dyDescent="0.3"/>
    <row r="4681" s="66" customFormat="1" ht="14.4" x14ac:dyDescent="0.3"/>
    <row r="4682" s="66" customFormat="1" ht="14.4" x14ac:dyDescent="0.3"/>
    <row r="4683" s="66" customFormat="1" ht="14.4" x14ac:dyDescent="0.3"/>
    <row r="4684" s="66" customFormat="1" ht="14.4" x14ac:dyDescent="0.3"/>
    <row r="4685" s="66" customFormat="1" ht="14.4" x14ac:dyDescent="0.3"/>
    <row r="4686" s="66" customFormat="1" ht="14.4" x14ac:dyDescent="0.3"/>
    <row r="4687" s="66" customFormat="1" ht="14.4" x14ac:dyDescent="0.3"/>
    <row r="4688" s="66" customFormat="1" ht="14.4" x14ac:dyDescent="0.3"/>
    <row r="4689" s="66" customFormat="1" ht="14.4" x14ac:dyDescent="0.3"/>
    <row r="4690" s="66" customFormat="1" ht="14.4" x14ac:dyDescent="0.3"/>
    <row r="4691" s="66" customFormat="1" ht="14.4" x14ac:dyDescent="0.3"/>
    <row r="4692" s="66" customFormat="1" ht="14.4" x14ac:dyDescent="0.3"/>
    <row r="4693" s="66" customFormat="1" ht="14.4" x14ac:dyDescent="0.3"/>
    <row r="4694" s="66" customFormat="1" ht="14.4" x14ac:dyDescent="0.3"/>
    <row r="4695" s="66" customFormat="1" ht="14.4" x14ac:dyDescent="0.3"/>
    <row r="4696" s="66" customFormat="1" ht="14.4" x14ac:dyDescent="0.3"/>
    <row r="4697" s="66" customFormat="1" ht="14.4" x14ac:dyDescent="0.3"/>
    <row r="4698" s="66" customFormat="1" ht="14.4" x14ac:dyDescent="0.3"/>
    <row r="4699" s="66" customFormat="1" ht="14.4" x14ac:dyDescent="0.3"/>
    <row r="4700" s="66" customFormat="1" ht="14.4" x14ac:dyDescent="0.3"/>
    <row r="4701" s="66" customFormat="1" ht="14.4" x14ac:dyDescent="0.3"/>
    <row r="4702" s="66" customFormat="1" ht="14.4" x14ac:dyDescent="0.3"/>
    <row r="4703" s="66" customFormat="1" ht="14.4" x14ac:dyDescent="0.3"/>
    <row r="4704" s="66" customFormat="1" ht="14.4" x14ac:dyDescent="0.3"/>
    <row r="4705" s="66" customFormat="1" ht="14.4" x14ac:dyDescent="0.3"/>
    <row r="4706" s="66" customFormat="1" ht="14.4" x14ac:dyDescent="0.3"/>
    <row r="4707" s="66" customFormat="1" ht="14.4" x14ac:dyDescent="0.3"/>
    <row r="4708" s="66" customFormat="1" ht="14.4" x14ac:dyDescent="0.3"/>
    <row r="4709" s="66" customFormat="1" ht="14.4" x14ac:dyDescent="0.3"/>
    <row r="4710" s="66" customFormat="1" ht="14.4" x14ac:dyDescent="0.3"/>
    <row r="4711" s="66" customFormat="1" ht="14.4" x14ac:dyDescent="0.3"/>
    <row r="4712" s="66" customFormat="1" ht="14.4" x14ac:dyDescent="0.3"/>
    <row r="4713" s="66" customFormat="1" ht="14.4" x14ac:dyDescent="0.3"/>
    <row r="4714" s="66" customFormat="1" ht="14.4" x14ac:dyDescent="0.3"/>
    <row r="4715" s="66" customFormat="1" ht="14.4" x14ac:dyDescent="0.3"/>
    <row r="4716" s="66" customFormat="1" ht="14.4" x14ac:dyDescent="0.3"/>
    <row r="4717" s="66" customFormat="1" ht="14.4" x14ac:dyDescent="0.3"/>
    <row r="4718" s="66" customFormat="1" ht="14.4" x14ac:dyDescent="0.3"/>
    <row r="4719" s="66" customFormat="1" ht="14.4" x14ac:dyDescent="0.3"/>
    <row r="4720" s="66" customFormat="1" ht="14.4" x14ac:dyDescent="0.3"/>
    <row r="4721" s="66" customFormat="1" ht="14.4" x14ac:dyDescent="0.3"/>
    <row r="4722" s="66" customFormat="1" ht="14.4" x14ac:dyDescent="0.3"/>
    <row r="4723" s="66" customFormat="1" ht="14.4" x14ac:dyDescent="0.3"/>
    <row r="4724" s="66" customFormat="1" ht="14.4" x14ac:dyDescent="0.3"/>
    <row r="4725" s="66" customFormat="1" ht="14.4" x14ac:dyDescent="0.3"/>
    <row r="4726" s="66" customFormat="1" ht="14.4" x14ac:dyDescent="0.3"/>
    <row r="4727" s="66" customFormat="1" ht="14.4" x14ac:dyDescent="0.3"/>
    <row r="4728" s="66" customFormat="1" ht="14.4" x14ac:dyDescent="0.3"/>
    <row r="4729" s="66" customFormat="1" ht="14.4" x14ac:dyDescent="0.3"/>
    <row r="4730" s="66" customFormat="1" ht="14.4" x14ac:dyDescent="0.3"/>
    <row r="4731" s="66" customFormat="1" ht="14.4" x14ac:dyDescent="0.3"/>
    <row r="4732" s="66" customFormat="1" ht="14.4" x14ac:dyDescent="0.3"/>
    <row r="4733" s="66" customFormat="1" ht="14.4" x14ac:dyDescent="0.3"/>
    <row r="4734" s="66" customFormat="1" ht="14.4" x14ac:dyDescent="0.3"/>
    <row r="4735" s="66" customFormat="1" ht="14.4" x14ac:dyDescent="0.3"/>
    <row r="4736" s="66" customFormat="1" ht="14.4" x14ac:dyDescent="0.3"/>
    <row r="4737" s="66" customFormat="1" ht="14.4" x14ac:dyDescent="0.3"/>
    <row r="4738" s="66" customFormat="1" ht="14.4" x14ac:dyDescent="0.3"/>
    <row r="4739" s="66" customFormat="1" ht="14.4" x14ac:dyDescent="0.3"/>
    <row r="4740" s="66" customFormat="1" ht="14.4" x14ac:dyDescent="0.3"/>
    <row r="4741" s="66" customFormat="1" ht="14.4" x14ac:dyDescent="0.3"/>
    <row r="4742" s="66" customFormat="1" ht="14.4" x14ac:dyDescent="0.3"/>
    <row r="4743" s="66" customFormat="1" ht="14.4" x14ac:dyDescent="0.3"/>
    <row r="4744" s="66" customFormat="1" ht="14.4" x14ac:dyDescent="0.3"/>
    <row r="4745" s="66" customFormat="1" ht="14.4" x14ac:dyDescent="0.3"/>
    <row r="4746" s="66" customFormat="1" ht="14.4" x14ac:dyDescent="0.3"/>
    <row r="4747" s="66" customFormat="1" ht="14.4" x14ac:dyDescent="0.3"/>
    <row r="4748" s="66" customFormat="1" ht="14.4" x14ac:dyDescent="0.3"/>
    <row r="4749" s="66" customFormat="1" ht="14.4" x14ac:dyDescent="0.3"/>
    <row r="4750" s="66" customFormat="1" ht="14.4" x14ac:dyDescent="0.3"/>
    <row r="4751" s="66" customFormat="1" ht="14.4" x14ac:dyDescent="0.3"/>
    <row r="4752" s="66" customFormat="1" ht="14.4" x14ac:dyDescent="0.3"/>
    <row r="4753" s="66" customFormat="1" ht="14.4" x14ac:dyDescent="0.3"/>
    <row r="4754" s="66" customFormat="1" ht="14.4" x14ac:dyDescent="0.3"/>
    <row r="4755" s="66" customFormat="1" ht="14.4" x14ac:dyDescent="0.3"/>
    <row r="4756" s="66" customFormat="1" ht="14.4" x14ac:dyDescent="0.3"/>
    <row r="4757" s="66" customFormat="1" ht="14.4" x14ac:dyDescent="0.3"/>
    <row r="4758" s="66" customFormat="1" ht="14.4" x14ac:dyDescent="0.3"/>
    <row r="4759" s="66" customFormat="1" ht="14.4" x14ac:dyDescent="0.3"/>
    <row r="4760" s="66" customFormat="1" ht="14.4" x14ac:dyDescent="0.3"/>
    <row r="4761" s="66" customFormat="1" ht="14.4" x14ac:dyDescent="0.3"/>
    <row r="4762" s="66" customFormat="1" ht="14.4" x14ac:dyDescent="0.3"/>
    <row r="4763" s="66" customFormat="1" ht="14.4" x14ac:dyDescent="0.3"/>
    <row r="4764" s="66" customFormat="1" ht="14.4" x14ac:dyDescent="0.3"/>
    <row r="4765" s="66" customFormat="1" ht="14.4" x14ac:dyDescent="0.3"/>
    <row r="4766" s="66" customFormat="1" ht="14.4" x14ac:dyDescent="0.3"/>
    <row r="4767" s="66" customFormat="1" ht="14.4" x14ac:dyDescent="0.3"/>
    <row r="4768" s="66" customFormat="1" ht="14.4" x14ac:dyDescent="0.3"/>
    <row r="4769" s="66" customFormat="1" ht="14.4" x14ac:dyDescent="0.3"/>
    <row r="4770" s="66" customFormat="1" ht="14.4" x14ac:dyDescent="0.3"/>
    <row r="4771" s="66" customFormat="1" ht="14.4" x14ac:dyDescent="0.3"/>
    <row r="4772" s="66" customFormat="1" ht="14.4" x14ac:dyDescent="0.3"/>
    <row r="4773" s="66" customFormat="1" ht="14.4" x14ac:dyDescent="0.3"/>
    <row r="4774" s="66" customFormat="1" ht="14.4" x14ac:dyDescent="0.3"/>
    <row r="4775" s="66" customFormat="1" ht="14.4" x14ac:dyDescent="0.3"/>
    <row r="4776" s="66" customFormat="1" ht="14.4" x14ac:dyDescent="0.3"/>
    <row r="4777" s="66" customFormat="1" ht="14.4" x14ac:dyDescent="0.3"/>
    <row r="4778" s="66" customFormat="1" ht="14.4" x14ac:dyDescent="0.3"/>
    <row r="4779" s="66" customFormat="1" ht="14.4" x14ac:dyDescent="0.3"/>
    <row r="4780" s="66" customFormat="1" ht="14.4" x14ac:dyDescent="0.3"/>
    <row r="4781" s="66" customFormat="1" ht="14.4" x14ac:dyDescent="0.3"/>
    <row r="4782" s="66" customFormat="1" ht="14.4" x14ac:dyDescent="0.3"/>
    <row r="4783" s="66" customFormat="1" ht="14.4" x14ac:dyDescent="0.3"/>
    <row r="4784" s="66" customFormat="1" ht="14.4" x14ac:dyDescent="0.3"/>
    <row r="4785" s="66" customFormat="1" ht="14.4" x14ac:dyDescent="0.3"/>
    <row r="4786" s="66" customFormat="1" ht="14.4" x14ac:dyDescent="0.3"/>
    <row r="4787" s="66" customFormat="1" ht="14.4" x14ac:dyDescent="0.3"/>
    <row r="4788" s="66" customFormat="1" ht="14.4" x14ac:dyDescent="0.3"/>
    <row r="4789" s="66" customFormat="1" ht="14.4" x14ac:dyDescent="0.3"/>
    <row r="4790" s="66" customFormat="1" ht="14.4" x14ac:dyDescent="0.3"/>
    <row r="4791" s="66" customFormat="1" ht="14.4" x14ac:dyDescent="0.3"/>
    <row r="4792" s="66" customFormat="1" ht="14.4" x14ac:dyDescent="0.3"/>
    <row r="4793" s="66" customFormat="1" ht="14.4" x14ac:dyDescent="0.3"/>
    <row r="4794" s="66" customFormat="1" ht="14.4" x14ac:dyDescent="0.3"/>
    <row r="4795" s="66" customFormat="1" ht="14.4" x14ac:dyDescent="0.3"/>
    <row r="4796" s="66" customFormat="1" ht="14.4" x14ac:dyDescent="0.3"/>
    <row r="4797" s="66" customFormat="1" ht="14.4" x14ac:dyDescent="0.3"/>
    <row r="4798" s="66" customFormat="1" ht="14.4" x14ac:dyDescent="0.3"/>
    <row r="4799" s="66" customFormat="1" ht="14.4" x14ac:dyDescent="0.3"/>
    <row r="4800" s="66" customFormat="1" ht="14.4" x14ac:dyDescent="0.3"/>
    <row r="4801" s="66" customFormat="1" ht="14.4" x14ac:dyDescent="0.3"/>
    <row r="4802" s="66" customFormat="1" ht="14.4" x14ac:dyDescent="0.3"/>
    <row r="4803" s="66" customFormat="1" ht="14.4" x14ac:dyDescent="0.3"/>
    <row r="4804" s="66" customFormat="1" ht="14.4" x14ac:dyDescent="0.3"/>
    <row r="4805" s="66" customFormat="1" ht="14.4" x14ac:dyDescent="0.3"/>
    <row r="4806" s="66" customFormat="1" ht="14.4" x14ac:dyDescent="0.3"/>
    <row r="4807" s="66" customFormat="1" ht="14.4" x14ac:dyDescent="0.3"/>
    <row r="4808" s="66" customFormat="1" ht="14.4" x14ac:dyDescent="0.3"/>
    <row r="4809" s="66" customFormat="1" ht="14.4" x14ac:dyDescent="0.3"/>
    <row r="4810" s="66" customFormat="1" ht="14.4" x14ac:dyDescent="0.3"/>
    <row r="4811" s="66" customFormat="1" ht="14.4" x14ac:dyDescent="0.3"/>
    <row r="4812" s="66" customFormat="1" ht="14.4" x14ac:dyDescent="0.3"/>
    <row r="4813" s="66" customFormat="1" ht="14.4" x14ac:dyDescent="0.3"/>
    <row r="4814" s="66" customFormat="1" ht="14.4" x14ac:dyDescent="0.3"/>
    <row r="4815" s="66" customFormat="1" ht="14.4" x14ac:dyDescent="0.3"/>
    <row r="4816" s="66" customFormat="1" ht="14.4" x14ac:dyDescent="0.3"/>
    <row r="4817" s="66" customFormat="1" ht="14.4" x14ac:dyDescent="0.3"/>
    <row r="4818" s="66" customFormat="1" ht="14.4" x14ac:dyDescent="0.3"/>
    <row r="4819" s="66" customFormat="1" ht="14.4" x14ac:dyDescent="0.3"/>
    <row r="4820" s="66" customFormat="1" ht="14.4" x14ac:dyDescent="0.3"/>
    <row r="4821" s="66" customFormat="1" ht="14.4" x14ac:dyDescent="0.3"/>
    <row r="4822" s="66" customFormat="1" ht="14.4" x14ac:dyDescent="0.3"/>
    <row r="4823" s="66" customFormat="1" ht="14.4" x14ac:dyDescent="0.3"/>
    <row r="4824" s="66" customFormat="1" ht="14.4" x14ac:dyDescent="0.3"/>
    <row r="4825" s="66" customFormat="1" ht="14.4" x14ac:dyDescent="0.3"/>
    <row r="4826" s="66" customFormat="1" ht="14.4" x14ac:dyDescent="0.3"/>
    <row r="4827" s="66" customFormat="1" ht="14.4" x14ac:dyDescent="0.3"/>
    <row r="4828" s="66" customFormat="1" ht="14.4" x14ac:dyDescent="0.3"/>
    <row r="4829" s="66" customFormat="1" ht="14.4" x14ac:dyDescent="0.3"/>
    <row r="4830" s="66" customFormat="1" ht="14.4" x14ac:dyDescent="0.3"/>
    <row r="4831" s="66" customFormat="1" ht="14.4" x14ac:dyDescent="0.3"/>
    <row r="4832" s="66" customFormat="1" ht="14.4" x14ac:dyDescent="0.3"/>
    <row r="4833" s="66" customFormat="1" ht="14.4" x14ac:dyDescent="0.3"/>
    <row r="4834" s="66" customFormat="1" ht="14.4" x14ac:dyDescent="0.3"/>
    <row r="4835" s="66" customFormat="1" ht="14.4" x14ac:dyDescent="0.3"/>
    <row r="4836" s="66" customFormat="1" ht="14.4" x14ac:dyDescent="0.3"/>
    <row r="4837" s="66" customFormat="1" ht="14.4" x14ac:dyDescent="0.3"/>
    <row r="4838" s="66" customFormat="1" ht="14.4" x14ac:dyDescent="0.3"/>
    <row r="4839" s="66" customFormat="1" ht="14.4" x14ac:dyDescent="0.3"/>
    <row r="4840" s="66" customFormat="1" ht="14.4" x14ac:dyDescent="0.3"/>
    <row r="4841" s="66" customFormat="1" ht="14.4" x14ac:dyDescent="0.3"/>
    <row r="4842" s="66" customFormat="1" ht="14.4" x14ac:dyDescent="0.3"/>
    <row r="4843" s="66" customFormat="1" ht="14.4" x14ac:dyDescent="0.3"/>
    <row r="4844" s="66" customFormat="1" ht="14.4" x14ac:dyDescent="0.3"/>
    <row r="4845" s="66" customFormat="1" ht="14.4" x14ac:dyDescent="0.3"/>
    <row r="4846" s="66" customFormat="1" ht="14.4" x14ac:dyDescent="0.3"/>
    <row r="4847" s="66" customFormat="1" ht="14.4" x14ac:dyDescent="0.3"/>
    <row r="4848" s="66" customFormat="1" ht="14.4" x14ac:dyDescent="0.3"/>
    <row r="4849" s="66" customFormat="1" ht="14.4" x14ac:dyDescent="0.3"/>
    <row r="4850" s="66" customFormat="1" ht="14.4" x14ac:dyDescent="0.3"/>
    <row r="4851" s="66" customFormat="1" ht="14.4" x14ac:dyDescent="0.3"/>
    <row r="4852" s="66" customFormat="1" ht="14.4" x14ac:dyDescent="0.3"/>
    <row r="4853" s="66" customFormat="1" ht="14.4" x14ac:dyDescent="0.3"/>
    <row r="4854" s="66" customFormat="1" ht="14.4" x14ac:dyDescent="0.3"/>
    <row r="4855" s="66" customFormat="1" ht="14.4" x14ac:dyDescent="0.3"/>
    <row r="4856" s="66" customFormat="1" ht="14.4" x14ac:dyDescent="0.3"/>
    <row r="4857" s="66" customFormat="1" ht="14.4" x14ac:dyDescent="0.3"/>
    <row r="4858" s="66" customFormat="1" ht="14.4" x14ac:dyDescent="0.3"/>
    <row r="4859" s="66" customFormat="1" ht="14.4" x14ac:dyDescent="0.3"/>
    <row r="4860" s="66" customFormat="1" ht="14.4" x14ac:dyDescent="0.3"/>
    <row r="4861" s="66" customFormat="1" ht="14.4" x14ac:dyDescent="0.3"/>
    <row r="4862" s="66" customFormat="1" ht="14.4" x14ac:dyDescent="0.3"/>
    <row r="4863" s="66" customFormat="1" ht="14.4" x14ac:dyDescent="0.3"/>
    <row r="4864" s="66" customFormat="1" ht="14.4" x14ac:dyDescent="0.3"/>
    <row r="4865" s="66" customFormat="1" ht="14.4" x14ac:dyDescent="0.3"/>
    <row r="4866" s="66" customFormat="1" ht="14.4" x14ac:dyDescent="0.3"/>
    <row r="4867" s="66" customFormat="1" ht="14.4" x14ac:dyDescent="0.3"/>
    <row r="4868" s="66" customFormat="1" ht="14.4" x14ac:dyDescent="0.3"/>
    <row r="4869" s="66" customFormat="1" ht="14.4" x14ac:dyDescent="0.3"/>
    <row r="4870" s="66" customFormat="1" ht="14.4" x14ac:dyDescent="0.3"/>
    <row r="4871" s="66" customFormat="1" ht="14.4" x14ac:dyDescent="0.3"/>
    <row r="4872" s="66" customFormat="1" ht="14.4" x14ac:dyDescent="0.3"/>
    <row r="4873" s="66" customFormat="1" ht="14.4" x14ac:dyDescent="0.3"/>
    <row r="4874" s="66" customFormat="1" ht="14.4" x14ac:dyDescent="0.3"/>
    <row r="4875" s="66" customFormat="1" ht="14.4" x14ac:dyDescent="0.3"/>
    <row r="4876" s="66" customFormat="1" ht="14.4" x14ac:dyDescent="0.3"/>
    <row r="4877" s="66" customFormat="1" ht="14.4" x14ac:dyDescent="0.3"/>
    <row r="4878" s="66" customFormat="1" ht="14.4" x14ac:dyDescent="0.3"/>
    <row r="4879" s="66" customFormat="1" ht="14.4" x14ac:dyDescent="0.3"/>
    <row r="4880" s="66" customFormat="1" ht="14.4" x14ac:dyDescent="0.3"/>
    <row r="4881" s="66" customFormat="1" ht="14.4" x14ac:dyDescent="0.3"/>
    <row r="4882" s="66" customFormat="1" ht="14.4" x14ac:dyDescent="0.3"/>
    <row r="4883" s="66" customFormat="1" ht="14.4" x14ac:dyDescent="0.3"/>
    <row r="4884" s="66" customFormat="1" ht="14.4" x14ac:dyDescent="0.3"/>
    <row r="4885" s="66" customFormat="1" ht="14.4" x14ac:dyDescent="0.3"/>
    <row r="4886" s="66" customFormat="1" ht="14.4" x14ac:dyDescent="0.3"/>
    <row r="4887" s="66" customFormat="1" ht="14.4" x14ac:dyDescent="0.3"/>
    <row r="4888" s="66" customFormat="1" ht="14.4" x14ac:dyDescent="0.3"/>
    <row r="4889" s="66" customFormat="1" ht="14.4" x14ac:dyDescent="0.3"/>
    <row r="4890" s="66" customFormat="1" ht="14.4" x14ac:dyDescent="0.3"/>
    <row r="4891" s="66" customFormat="1" ht="14.4" x14ac:dyDescent="0.3"/>
    <row r="4892" s="66" customFormat="1" ht="14.4" x14ac:dyDescent="0.3"/>
    <row r="4893" s="66" customFormat="1" ht="14.4" x14ac:dyDescent="0.3"/>
    <row r="4894" s="66" customFormat="1" ht="14.4" x14ac:dyDescent="0.3"/>
    <row r="4895" s="66" customFormat="1" ht="14.4" x14ac:dyDescent="0.3"/>
    <row r="4896" s="66" customFormat="1" ht="14.4" x14ac:dyDescent="0.3"/>
    <row r="4897" s="66" customFormat="1" ht="14.4" x14ac:dyDescent="0.3"/>
    <row r="4898" s="66" customFormat="1" ht="14.4" x14ac:dyDescent="0.3"/>
    <row r="4899" s="66" customFormat="1" ht="14.4" x14ac:dyDescent="0.3"/>
    <row r="4900" s="66" customFormat="1" ht="14.4" x14ac:dyDescent="0.3"/>
    <row r="4901" s="66" customFormat="1" ht="14.4" x14ac:dyDescent="0.3"/>
    <row r="4902" s="66" customFormat="1" ht="14.4" x14ac:dyDescent="0.3"/>
    <row r="4903" s="66" customFormat="1" ht="14.4" x14ac:dyDescent="0.3"/>
    <row r="4904" s="66" customFormat="1" ht="14.4" x14ac:dyDescent="0.3"/>
    <row r="4905" s="66" customFormat="1" ht="14.4" x14ac:dyDescent="0.3"/>
    <row r="4906" s="66" customFormat="1" ht="14.4" x14ac:dyDescent="0.3"/>
    <row r="4907" s="66" customFormat="1" ht="14.4" x14ac:dyDescent="0.3"/>
    <row r="4908" s="66" customFormat="1" ht="14.4" x14ac:dyDescent="0.3"/>
    <row r="4909" s="66" customFormat="1" ht="14.4" x14ac:dyDescent="0.3"/>
    <row r="4910" s="66" customFormat="1" ht="14.4" x14ac:dyDescent="0.3"/>
    <row r="4911" s="66" customFormat="1" ht="14.4" x14ac:dyDescent="0.3"/>
    <row r="4912" s="66" customFormat="1" ht="14.4" x14ac:dyDescent="0.3"/>
    <row r="4913" s="66" customFormat="1" ht="14.4" x14ac:dyDescent="0.3"/>
    <row r="4914" s="66" customFormat="1" ht="14.4" x14ac:dyDescent="0.3"/>
    <row r="4915" s="66" customFormat="1" ht="14.4" x14ac:dyDescent="0.3"/>
    <row r="4916" s="66" customFormat="1" ht="14.4" x14ac:dyDescent="0.3"/>
    <row r="4917" s="66" customFormat="1" ht="14.4" x14ac:dyDescent="0.3"/>
    <row r="4918" s="66" customFormat="1" ht="14.4" x14ac:dyDescent="0.3"/>
    <row r="4919" s="66" customFormat="1" ht="14.4" x14ac:dyDescent="0.3"/>
    <row r="4920" s="66" customFormat="1" ht="14.4" x14ac:dyDescent="0.3"/>
    <row r="4921" s="66" customFormat="1" ht="14.4" x14ac:dyDescent="0.3"/>
    <row r="4922" s="66" customFormat="1" ht="14.4" x14ac:dyDescent="0.3"/>
    <row r="4923" s="66" customFormat="1" ht="14.4" x14ac:dyDescent="0.3"/>
    <row r="4924" s="66" customFormat="1" ht="14.4" x14ac:dyDescent="0.3"/>
    <row r="4925" s="66" customFormat="1" ht="14.4" x14ac:dyDescent="0.3"/>
    <row r="4926" s="66" customFormat="1" ht="14.4" x14ac:dyDescent="0.3"/>
    <row r="4927" s="66" customFormat="1" ht="14.4" x14ac:dyDescent="0.3"/>
    <row r="4928" s="66" customFormat="1" ht="14.4" x14ac:dyDescent="0.3"/>
    <row r="4929" s="66" customFormat="1" ht="14.4" x14ac:dyDescent="0.3"/>
    <row r="4930" s="66" customFormat="1" ht="14.4" x14ac:dyDescent="0.3"/>
    <row r="4931" s="66" customFormat="1" ht="14.4" x14ac:dyDescent="0.3"/>
    <row r="4932" s="66" customFormat="1" ht="14.4" x14ac:dyDescent="0.3"/>
    <row r="4933" s="66" customFormat="1" ht="14.4" x14ac:dyDescent="0.3"/>
    <row r="4934" s="66" customFormat="1" ht="14.4" x14ac:dyDescent="0.3"/>
    <row r="4935" s="66" customFormat="1" ht="14.4" x14ac:dyDescent="0.3"/>
    <row r="4936" s="66" customFormat="1" ht="14.4" x14ac:dyDescent="0.3"/>
    <row r="4937" s="66" customFormat="1" ht="14.4" x14ac:dyDescent="0.3"/>
    <row r="4938" s="66" customFormat="1" ht="14.4" x14ac:dyDescent="0.3"/>
    <row r="4939" s="66" customFormat="1" ht="14.4" x14ac:dyDescent="0.3"/>
    <row r="4940" s="66" customFormat="1" ht="14.4" x14ac:dyDescent="0.3"/>
    <row r="4941" s="66" customFormat="1" ht="14.4" x14ac:dyDescent="0.3"/>
    <row r="4942" s="66" customFormat="1" ht="14.4" x14ac:dyDescent="0.3"/>
    <row r="4943" s="66" customFormat="1" ht="14.4" x14ac:dyDescent="0.3"/>
    <row r="4944" s="66" customFormat="1" ht="14.4" x14ac:dyDescent="0.3"/>
    <row r="4945" s="66" customFormat="1" ht="14.4" x14ac:dyDescent="0.3"/>
    <row r="4946" s="66" customFormat="1" ht="14.4" x14ac:dyDescent="0.3"/>
    <row r="4947" s="66" customFormat="1" ht="14.4" x14ac:dyDescent="0.3"/>
    <row r="4948" s="66" customFormat="1" ht="14.4" x14ac:dyDescent="0.3"/>
    <row r="4949" s="66" customFormat="1" ht="14.4" x14ac:dyDescent="0.3"/>
    <row r="4950" s="66" customFormat="1" ht="14.4" x14ac:dyDescent="0.3"/>
    <row r="4951" s="66" customFormat="1" ht="14.4" x14ac:dyDescent="0.3"/>
    <row r="4952" s="66" customFormat="1" ht="14.4" x14ac:dyDescent="0.3"/>
    <row r="4953" s="66" customFormat="1" ht="14.4" x14ac:dyDescent="0.3"/>
    <row r="4954" s="66" customFormat="1" ht="14.4" x14ac:dyDescent="0.3"/>
    <row r="4955" s="66" customFormat="1" ht="14.4" x14ac:dyDescent="0.3"/>
    <row r="4956" s="66" customFormat="1" ht="14.4" x14ac:dyDescent="0.3"/>
    <row r="4957" s="66" customFormat="1" ht="14.4" x14ac:dyDescent="0.3"/>
    <row r="4958" s="66" customFormat="1" ht="14.4" x14ac:dyDescent="0.3"/>
    <row r="4959" s="66" customFormat="1" ht="14.4" x14ac:dyDescent="0.3"/>
    <row r="4960" s="66" customFormat="1" ht="14.4" x14ac:dyDescent="0.3"/>
    <row r="4961" s="66" customFormat="1" ht="14.4" x14ac:dyDescent="0.3"/>
    <row r="4962" s="66" customFormat="1" ht="14.4" x14ac:dyDescent="0.3"/>
    <row r="4963" s="66" customFormat="1" ht="14.4" x14ac:dyDescent="0.3"/>
    <row r="4964" s="66" customFormat="1" ht="14.4" x14ac:dyDescent="0.3"/>
    <row r="4965" s="66" customFormat="1" ht="14.4" x14ac:dyDescent="0.3"/>
    <row r="4966" s="66" customFormat="1" ht="14.4" x14ac:dyDescent="0.3"/>
    <row r="4967" s="66" customFormat="1" ht="14.4" x14ac:dyDescent="0.3"/>
    <row r="4968" s="66" customFormat="1" ht="14.4" x14ac:dyDescent="0.3"/>
    <row r="4969" s="66" customFormat="1" ht="14.4" x14ac:dyDescent="0.3"/>
    <row r="4970" s="66" customFormat="1" ht="14.4" x14ac:dyDescent="0.3"/>
    <row r="4971" s="66" customFormat="1" ht="14.4" x14ac:dyDescent="0.3"/>
    <row r="4972" s="66" customFormat="1" ht="14.4" x14ac:dyDescent="0.3"/>
    <row r="4973" s="66" customFormat="1" ht="14.4" x14ac:dyDescent="0.3"/>
    <row r="4974" s="66" customFormat="1" ht="14.4" x14ac:dyDescent="0.3"/>
    <row r="4975" s="66" customFormat="1" ht="14.4" x14ac:dyDescent="0.3"/>
    <row r="4976" s="66" customFormat="1" ht="14.4" x14ac:dyDescent="0.3"/>
    <row r="4977" s="66" customFormat="1" ht="14.4" x14ac:dyDescent="0.3"/>
    <row r="4978" s="66" customFormat="1" ht="14.4" x14ac:dyDescent="0.3"/>
    <row r="4979" s="66" customFormat="1" ht="14.4" x14ac:dyDescent="0.3"/>
    <row r="4980" s="66" customFormat="1" ht="14.4" x14ac:dyDescent="0.3"/>
    <row r="4981" s="66" customFormat="1" ht="14.4" x14ac:dyDescent="0.3"/>
    <row r="4982" s="66" customFormat="1" ht="14.4" x14ac:dyDescent="0.3"/>
    <row r="4983" s="66" customFormat="1" ht="14.4" x14ac:dyDescent="0.3"/>
    <row r="4984" s="66" customFormat="1" ht="14.4" x14ac:dyDescent="0.3"/>
    <row r="4985" s="66" customFormat="1" ht="14.4" x14ac:dyDescent="0.3"/>
    <row r="4986" s="66" customFormat="1" ht="14.4" x14ac:dyDescent="0.3"/>
    <row r="4987" s="66" customFormat="1" ht="14.4" x14ac:dyDescent="0.3"/>
    <row r="4988" s="66" customFormat="1" ht="14.4" x14ac:dyDescent="0.3"/>
    <row r="4989" s="66" customFormat="1" ht="14.4" x14ac:dyDescent="0.3"/>
    <row r="4990" s="66" customFormat="1" ht="14.4" x14ac:dyDescent="0.3"/>
    <row r="4991" s="66" customFormat="1" ht="14.4" x14ac:dyDescent="0.3"/>
    <row r="4992" s="66" customFormat="1" ht="14.4" x14ac:dyDescent="0.3"/>
    <row r="4993" s="66" customFormat="1" ht="14.4" x14ac:dyDescent="0.3"/>
    <row r="4994" s="66" customFormat="1" ht="14.4" x14ac:dyDescent="0.3"/>
    <row r="4995" s="66" customFormat="1" ht="14.4" x14ac:dyDescent="0.3"/>
    <row r="4996" s="66" customFormat="1" ht="14.4" x14ac:dyDescent="0.3"/>
    <row r="4997" s="66" customFormat="1" ht="14.4" x14ac:dyDescent="0.3"/>
    <row r="4998" s="66" customFormat="1" ht="14.4" x14ac:dyDescent="0.3"/>
    <row r="4999" s="66" customFormat="1" ht="14.4" x14ac:dyDescent="0.3"/>
    <row r="5000" s="66" customFormat="1" ht="14.4" x14ac:dyDescent="0.3"/>
    <row r="5001" s="66" customFormat="1" ht="14.4" x14ac:dyDescent="0.3"/>
    <row r="5002" s="66" customFormat="1" ht="14.4" x14ac:dyDescent="0.3"/>
    <row r="5003" s="66" customFormat="1" ht="14.4" x14ac:dyDescent="0.3"/>
    <row r="5004" s="66" customFormat="1" ht="14.4" x14ac:dyDescent="0.3"/>
    <row r="5005" s="66" customFormat="1" ht="14.4" x14ac:dyDescent="0.3"/>
    <row r="5006" s="66" customFormat="1" ht="14.4" x14ac:dyDescent="0.3"/>
    <row r="5007" s="66" customFormat="1" ht="14.4" x14ac:dyDescent="0.3"/>
    <row r="5008" s="66" customFormat="1" ht="14.4" x14ac:dyDescent="0.3"/>
    <row r="5009" s="66" customFormat="1" ht="14.4" x14ac:dyDescent="0.3"/>
    <row r="5010" s="66" customFormat="1" ht="14.4" x14ac:dyDescent="0.3"/>
    <row r="5011" s="66" customFormat="1" ht="14.4" x14ac:dyDescent="0.3"/>
    <row r="5012" s="66" customFormat="1" ht="14.4" x14ac:dyDescent="0.3"/>
    <row r="5013" s="66" customFormat="1" ht="14.4" x14ac:dyDescent="0.3"/>
    <row r="5014" s="66" customFormat="1" ht="14.4" x14ac:dyDescent="0.3"/>
    <row r="5015" s="66" customFormat="1" ht="14.4" x14ac:dyDescent="0.3"/>
    <row r="5016" s="66" customFormat="1" ht="14.4" x14ac:dyDescent="0.3"/>
    <row r="5017" s="66" customFormat="1" ht="14.4" x14ac:dyDescent="0.3"/>
    <row r="5018" s="66" customFormat="1" ht="14.4" x14ac:dyDescent="0.3"/>
    <row r="5019" s="66" customFormat="1" ht="14.4" x14ac:dyDescent="0.3"/>
    <row r="5020" s="66" customFormat="1" ht="14.4" x14ac:dyDescent="0.3"/>
    <row r="5021" s="66" customFormat="1" ht="14.4" x14ac:dyDescent="0.3"/>
    <row r="5022" s="66" customFormat="1" ht="14.4" x14ac:dyDescent="0.3"/>
    <row r="5023" s="66" customFormat="1" ht="14.4" x14ac:dyDescent="0.3"/>
    <row r="5024" s="66" customFormat="1" ht="14.4" x14ac:dyDescent="0.3"/>
    <row r="5025" s="66" customFormat="1" ht="14.4" x14ac:dyDescent="0.3"/>
    <row r="5026" s="66" customFormat="1" ht="14.4" x14ac:dyDescent="0.3"/>
    <row r="5027" s="66" customFormat="1" ht="14.4" x14ac:dyDescent="0.3"/>
    <row r="5028" s="66" customFormat="1" ht="14.4" x14ac:dyDescent="0.3"/>
    <row r="5029" s="66" customFormat="1" ht="14.4" x14ac:dyDescent="0.3"/>
    <row r="5030" s="66" customFormat="1" ht="14.4" x14ac:dyDescent="0.3"/>
    <row r="5031" s="66" customFormat="1" ht="14.4" x14ac:dyDescent="0.3"/>
    <row r="5032" s="66" customFormat="1" ht="14.4" x14ac:dyDescent="0.3"/>
    <row r="5033" s="66" customFormat="1" ht="14.4" x14ac:dyDescent="0.3"/>
    <row r="5034" s="66" customFormat="1" ht="14.4" x14ac:dyDescent="0.3"/>
    <row r="5035" s="66" customFormat="1" ht="14.4" x14ac:dyDescent="0.3"/>
    <row r="5036" s="66" customFormat="1" ht="14.4" x14ac:dyDescent="0.3"/>
    <row r="5037" s="66" customFormat="1" ht="14.4" x14ac:dyDescent="0.3"/>
    <row r="5038" s="66" customFormat="1" ht="14.4" x14ac:dyDescent="0.3"/>
    <row r="5039" s="66" customFormat="1" ht="14.4" x14ac:dyDescent="0.3"/>
    <row r="5040" s="66" customFormat="1" ht="14.4" x14ac:dyDescent="0.3"/>
    <row r="5041" s="66" customFormat="1" ht="14.4" x14ac:dyDescent="0.3"/>
    <row r="5042" s="66" customFormat="1" ht="14.4" x14ac:dyDescent="0.3"/>
    <row r="5043" s="66" customFormat="1" ht="14.4" x14ac:dyDescent="0.3"/>
    <row r="5044" s="66" customFormat="1" ht="14.4" x14ac:dyDescent="0.3"/>
    <row r="5045" s="66" customFormat="1" ht="14.4" x14ac:dyDescent="0.3"/>
    <row r="5046" s="66" customFormat="1" ht="14.4" x14ac:dyDescent="0.3"/>
    <row r="5047" s="66" customFormat="1" ht="14.4" x14ac:dyDescent="0.3"/>
    <row r="5048" s="66" customFormat="1" ht="14.4" x14ac:dyDescent="0.3"/>
    <row r="5049" s="66" customFormat="1" ht="14.4" x14ac:dyDescent="0.3"/>
    <row r="5050" s="66" customFormat="1" ht="14.4" x14ac:dyDescent="0.3"/>
    <row r="5051" s="66" customFormat="1" ht="14.4" x14ac:dyDescent="0.3"/>
    <row r="5052" s="66" customFormat="1" ht="14.4" x14ac:dyDescent="0.3"/>
    <row r="5053" s="66" customFormat="1" ht="14.4" x14ac:dyDescent="0.3"/>
    <row r="5054" s="66" customFormat="1" ht="14.4" x14ac:dyDescent="0.3"/>
    <row r="5055" s="66" customFormat="1" ht="14.4" x14ac:dyDescent="0.3"/>
    <row r="5056" s="66" customFormat="1" ht="14.4" x14ac:dyDescent="0.3"/>
    <row r="5057" s="66" customFormat="1" ht="14.4" x14ac:dyDescent="0.3"/>
    <row r="5058" s="66" customFormat="1" ht="14.4" x14ac:dyDescent="0.3"/>
    <row r="5059" s="66" customFormat="1" ht="14.4" x14ac:dyDescent="0.3"/>
    <row r="5060" s="66" customFormat="1" ht="14.4" x14ac:dyDescent="0.3"/>
    <row r="5061" s="66" customFormat="1" ht="14.4" x14ac:dyDescent="0.3"/>
    <row r="5062" s="66" customFormat="1" ht="14.4" x14ac:dyDescent="0.3"/>
    <row r="5063" s="66" customFormat="1" ht="14.4" x14ac:dyDescent="0.3"/>
    <row r="5064" s="66" customFormat="1" ht="14.4" x14ac:dyDescent="0.3"/>
    <row r="5065" s="66" customFormat="1" ht="14.4" x14ac:dyDescent="0.3"/>
    <row r="5066" s="66" customFormat="1" ht="14.4" x14ac:dyDescent="0.3"/>
    <row r="5067" s="66" customFormat="1" ht="14.4" x14ac:dyDescent="0.3"/>
    <row r="5068" s="66" customFormat="1" ht="14.4" x14ac:dyDescent="0.3"/>
    <row r="5069" s="66" customFormat="1" ht="14.4" x14ac:dyDescent="0.3"/>
    <row r="5070" s="66" customFormat="1" ht="14.4" x14ac:dyDescent="0.3"/>
    <row r="5071" s="66" customFormat="1" ht="14.4" x14ac:dyDescent="0.3"/>
    <row r="5072" s="66" customFormat="1" ht="14.4" x14ac:dyDescent="0.3"/>
    <row r="5073" s="66" customFormat="1" ht="14.4" x14ac:dyDescent="0.3"/>
    <row r="5074" s="66" customFormat="1" ht="14.4" x14ac:dyDescent="0.3"/>
    <row r="5075" s="66" customFormat="1" ht="14.4" x14ac:dyDescent="0.3"/>
    <row r="5076" s="66" customFormat="1" ht="14.4" x14ac:dyDescent="0.3"/>
    <row r="5077" s="66" customFormat="1" ht="14.4" x14ac:dyDescent="0.3"/>
    <row r="5078" s="66" customFormat="1" ht="14.4" x14ac:dyDescent="0.3"/>
    <row r="5079" s="66" customFormat="1" ht="14.4" x14ac:dyDescent="0.3"/>
    <row r="5080" s="66" customFormat="1" ht="14.4" x14ac:dyDescent="0.3"/>
    <row r="5081" s="66" customFormat="1" ht="14.4" x14ac:dyDescent="0.3"/>
    <row r="5082" s="66" customFormat="1" ht="14.4" x14ac:dyDescent="0.3"/>
    <row r="5083" s="66" customFormat="1" ht="14.4" x14ac:dyDescent="0.3"/>
    <row r="5084" s="66" customFormat="1" ht="14.4" x14ac:dyDescent="0.3"/>
    <row r="5085" s="66" customFormat="1" ht="14.4" x14ac:dyDescent="0.3"/>
    <row r="5086" s="66" customFormat="1" ht="14.4" x14ac:dyDescent="0.3"/>
    <row r="5087" s="66" customFormat="1" ht="14.4" x14ac:dyDescent="0.3"/>
    <row r="5088" s="66" customFormat="1" ht="14.4" x14ac:dyDescent="0.3"/>
    <row r="5089" s="66" customFormat="1" ht="14.4" x14ac:dyDescent="0.3"/>
    <row r="5090" s="66" customFormat="1" ht="14.4" x14ac:dyDescent="0.3"/>
    <row r="5091" s="66" customFormat="1" ht="14.4" x14ac:dyDescent="0.3"/>
    <row r="5092" s="66" customFormat="1" ht="14.4" x14ac:dyDescent="0.3"/>
    <row r="5093" s="66" customFormat="1" ht="14.4" x14ac:dyDescent="0.3"/>
    <row r="5094" s="66" customFormat="1" ht="14.4" x14ac:dyDescent="0.3"/>
    <row r="5095" s="66" customFormat="1" ht="14.4" x14ac:dyDescent="0.3"/>
    <row r="5096" s="66" customFormat="1" ht="14.4" x14ac:dyDescent="0.3"/>
    <row r="5097" s="66" customFormat="1" ht="14.4" x14ac:dyDescent="0.3"/>
    <row r="5098" s="66" customFormat="1" ht="14.4" x14ac:dyDescent="0.3"/>
    <row r="5099" s="66" customFormat="1" ht="14.4" x14ac:dyDescent="0.3"/>
    <row r="5100" s="66" customFormat="1" ht="14.4" x14ac:dyDescent="0.3"/>
    <row r="5101" s="66" customFormat="1" ht="14.4" x14ac:dyDescent="0.3"/>
    <row r="5102" s="66" customFormat="1" ht="14.4" x14ac:dyDescent="0.3"/>
    <row r="5103" s="66" customFormat="1" ht="14.4" x14ac:dyDescent="0.3"/>
    <row r="5104" s="66" customFormat="1" ht="14.4" x14ac:dyDescent="0.3"/>
    <row r="5105" s="66" customFormat="1" ht="14.4" x14ac:dyDescent="0.3"/>
    <row r="5106" s="66" customFormat="1" ht="14.4" x14ac:dyDescent="0.3"/>
    <row r="5107" s="66" customFormat="1" ht="14.4" x14ac:dyDescent="0.3"/>
    <row r="5108" s="66" customFormat="1" ht="14.4" x14ac:dyDescent="0.3"/>
    <row r="5109" s="66" customFormat="1" ht="14.4" x14ac:dyDescent="0.3"/>
    <row r="5110" s="66" customFormat="1" ht="14.4" x14ac:dyDescent="0.3"/>
    <row r="5111" s="66" customFormat="1" ht="14.4" x14ac:dyDescent="0.3"/>
    <row r="5112" s="66" customFormat="1" ht="14.4" x14ac:dyDescent="0.3"/>
    <row r="5113" s="66" customFormat="1" ht="14.4" x14ac:dyDescent="0.3"/>
    <row r="5114" s="66" customFormat="1" ht="14.4" x14ac:dyDescent="0.3"/>
    <row r="5115" s="66" customFormat="1" ht="14.4" x14ac:dyDescent="0.3"/>
    <row r="5116" s="66" customFormat="1" ht="14.4" x14ac:dyDescent="0.3"/>
    <row r="5117" s="66" customFormat="1" ht="14.4" x14ac:dyDescent="0.3"/>
    <row r="5118" s="66" customFormat="1" ht="14.4" x14ac:dyDescent="0.3"/>
    <row r="5119" s="66" customFormat="1" ht="14.4" x14ac:dyDescent="0.3"/>
    <row r="5120" s="66" customFormat="1" ht="14.4" x14ac:dyDescent="0.3"/>
    <row r="5121" s="66" customFormat="1" ht="14.4" x14ac:dyDescent="0.3"/>
    <row r="5122" s="66" customFormat="1" ht="14.4" x14ac:dyDescent="0.3"/>
    <row r="5123" s="66" customFormat="1" ht="14.4" x14ac:dyDescent="0.3"/>
    <row r="5124" s="66" customFormat="1" ht="14.4" x14ac:dyDescent="0.3"/>
    <row r="5125" s="66" customFormat="1" ht="14.4" x14ac:dyDescent="0.3"/>
    <row r="5126" s="66" customFormat="1" ht="14.4" x14ac:dyDescent="0.3"/>
    <row r="5127" s="66" customFormat="1" ht="14.4" x14ac:dyDescent="0.3"/>
    <row r="5128" s="66" customFormat="1" ht="14.4" x14ac:dyDescent="0.3"/>
    <row r="5129" s="66" customFormat="1" ht="14.4" x14ac:dyDescent="0.3"/>
    <row r="5130" s="66" customFormat="1" ht="14.4" x14ac:dyDescent="0.3"/>
    <row r="5131" s="66" customFormat="1" ht="14.4" x14ac:dyDescent="0.3"/>
    <row r="5132" s="66" customFormat="1" ht="14.4" x14ac:dyDescent="0.3"/>
    <row r="5133" s="66" customFormat="1" ht="14.4" x14ac:dyDescent="0.3"/>
    <row r="5134" s="66" customFormat="1" ht="14.4" x14ac:dyDescent="0.3"/>
    <row r="5135" s="66" customFormat="1" ht="14.4" x14ac:dyDescent="0.3"/>
    <row r="5136" s="66" customFormat="1" ht="14.4" x14ac:dyDescent="0.3"/>
    <row r="5137" s="66" customFormat="1" ht="14.4" x14ac:dyDescent="0.3"/>
    <row r="5138" s="66" customFormat="1" ht="14.4" x14ac:dyDescent="0.3"/>
    <row r="5139" s="66" customFormat="1" ht="14.4" x14ac:dyDescent="0.3"/>
    <row r="5140" s="66" customFormat="1" ht="14.4" x14ac:dyDescent="0.3"/>
    <row r="5141" s="66" customFormat="1" ht="14.4" x14ac:dyDescent="0.3"/>
    <row r="5142" s="66" customFormat="1" ht="14.4" x14ac:dyDescent="0.3"/>
    <row r="5143" s="66" customFormat="1" ht="14.4" x14ac:dyDescent="0.3"/>
    <row r="5144" s="66" customFormat="1" ht="14.4" x14ac:dyDescent="0.3"/>
    <row r="5145" s="66" customFormat="1" ht="14.4" x14ac:dyDescent="0.3"/>
    <row r="5146" s="66" customFormat="1" ht="14.4" x14ac:dyDescent="0.3"/>
    <row r="5147" s="66" customFormat="1" ht="14.4" x14ac:dyDescent="0.3"/>
    <row r="5148" s="66" customFormat="1" ht="14.4" x14ac:dyDescent="0.3"/>
    <row r="5149" s="66" customFormat="1" ht="14.4" x14ac:dyDescent="0.3"/>
    <row r="5150" s="66" customFormat="1" ht="14.4" x14ac:dyDescent="0.3"/>
    <row r="5151" s="66" customFormat="1" ht="14.4" x14ac:dyDescent="0.3"/>
    <row r="5152" s="66" customFormat="1" ht="14.4" x14ac:dyDescent="0.3"/>
    <row r="5153" s="66" customFormat="1" ht="14.4" x14ac:dyDescent="0.3"/>
    <row r="5154" s="66" customFormat="1" ht="14.4" x14ac:dyDescent="0.3"/>
    <row r="5155" s="66" customFormat="1" ht="14.4" x14ac:dyDescent="0.3"/>
    <row r="5156" s="66" customFormat="1" ht="14.4" x14ac:dyDescent="0.3"/>
    <row r="5157" s="66" customFormat="1" ht="14.4" x14ac:dyDescent="0.3"/>
    <row r="5158" s="66" customFormat="1" ht="14.4" x14ac:dyDescent="0.3"/>
    <row r="5159" s="66" customFormat="1" ht="14.4" x14ac:dyDescent="0.3"/>
    <row r="5160" s="66" customFormat="1" ht="14.4" x14ac:dyDescent="0.3"/>
    <row r="5161" s="66" customFormat="1" ht="14.4" x14ac:dyDescent="0.3"/>
    <row r="5162" s="66" customFormat="1" ht="14.4" x14ac:dyDescent="0.3"/>
    <row r="5163" s="66" customFormat="1" ht="14.4" x14ac:dyDescent="0.3"/>
    <row r="5164" s="66" customFormat="1" ht="14.4" x14ac:dyDescent="0.3"/>
    <row r="5165" s="66" customFormat="1" ht="14.4" x14ac:dyDescent="0.3"/>
    <row r="5166" s="66" customFormat="1" ht="14.4" x14ac:dyDescent="0.3"/>
    <row r="5167" s="66" customFormat="1" ht="14.4" x14ac:dyDescent="0.3"/>
    <row r="5168" s="66" customFormat="1" ht="14.4" x14ac:dyDescent="0.3"/>
    <row r="5169" s="66" customFormat="1" ht="14.4" x14ac:dyDescent="0.3"/>
    <row r="5170" s="66" customFormat="1" ht="14.4" x14ac:dyDescent="0.3"/>
    <row r="5171" s="66" customFormat="1" ht="14.4" x14ac:dyDescent="0.3"/>
    <row r="5172" s="66" customFormat="1" ht="14.4" x14ac:dyDescent="0.3"/>
    <row r="5173" s="66" customFormat="1" ht="14.4" x14ac:dyDescent="0.3"/>
    <row r="5174" s="66" customFormat="1" ht="14.4" x14ac:dyDescent="0.3"/>
    <row r="5175" s="66" customFormat="1" ht="14.4" x14ac:dyDescent="0.3"/>
    <row r="5176" s="66" customFormat="1" ht="14.4" x14ac:dyDescent="0.3"/>
    <row r="5177" s="66" customFormat="1" ht="14.4" x14ac:dyDescent="0.3"/>
    <row r="5178" s="66" customFormat="1" ht="14.4" x14ac:dyDescent="0.3"/>
    <row r="5179" s="66" customFormat="1" ht="14.4" x14ac:dyDescent="0.3"/>
    <row r="5180" s="66" customFormat="1" ht="14.4" x14ac:dyDescent="0.3"/>
    <row r="5181" s="66" customFormat="1" ht="14.4" x14ac:dyDescent="0.3"/>
    <row r="5182" s="66" customFormat="1" ht="14.4" x14ac:dyDescent="0.3"/>
    <row r="5183" s="66" customFormat="1" ht="14.4" x14ac:dyDescent="0.3"/>
    <row r="5184" s="66" customFormat="1" ht="14.4" x14ac:dyDescent="0.3"/>
    <row r="5185" s="66" customFormat="1" ht="14.4" x14ac:dyDescent="0.3"/>
    <row r="5186" s="66" customFormat="1" ht="14.4" x14ac:dyDescent="0.3"/>
    <row r="5187" s="66" customFormat="1" ht="14.4" x14ac:dyDescent="0.3"/>
    <row r="5188" s="66" customFormat="1" ht="14.4" x14ac:dyDescent="0.3"/>
    <row r="5189" s="66" customFormat="1" ht="14.4" x14ac:dyDescent="0.3"/>
    <row r="5190" s="66" customFormat="1" ht="14.4" x14ac:dyDescent="0.3"/>
    <row r="5191" s="66" customFormat="1" ht="14.4" x14ac:dyDescent="0.3"/>
    <row r="5192" s="66" customFormat="1" ht="14.4" x14ac:dyDescent="0.3"/>
    <row r="5193" s="66" customFormat="1" ht="14.4" x14ac:dyDescent="0.3"/>
    <row r="5194" s="66" customFormat="1" ht="14.4" x14ac:dyDescent="0.3"/>
    <row r="5195" s="66" customFormat="1" ht="14.4" x14ac:dyDescent="0.3"/>
    <row r="5196" s="66" customFormat="1" ht="14.4" x14ac:dyDescent="0.3"/>
    <row r="5197" s="66" customFormat="1" ht="14.4" x14ac:dyDescent="0.3"/>
    <row r="5198" s="66" customFormat="1" ht="14.4" x14ac:dyDescent="0.3"/>
    <row r="5199" s="66" customFormat="1" ht="14.4" x14ac:dyDescent="0.3"/>
    <row r="5200" s="66" customFormat="1" ht="14.4" x14ac:dyDescent="0.3"/>
    <row r="5201" s="66" customFormat="1" ht="14.4" x14ac:dyDescent="0.3"/>
    <row r="5202" s="66" customFormat="1" ht="14.4" x14ac:dyDescent="0.3"/>
    <row r="5203" s="66" customFormat="1" ht="14.4" x14ac:dyDescent="0.3"/>
    <row r="5204" s="66" customFormat="1" ht="14.4" x14ac:dyDescent="0.3"/>
    <row r="5205" s="66" customFormat="1" ht="14.4" x14ac:dyDescent="0.3"/>
    <row r="5206" s="66" customFormat="1" ht="14.4" x14ac:dyDescent="0.3"/>
    <row r="5207" s="66" customFormat="1" ht="14.4" x14ac:dyDescent="0.3"/>
    <row r="5208" s="66" customFormat="1" ht="14.4" x14ac:dyDescent="0.3"/>
    <row r="5209" s="66" customFormat="1" ht="14.4" x14ac:dyDescent="0.3"/>
    <row r="5210" s="66" customFormat="1" ht="14.4" x14ac:dyDescent="0.3"/>
    <row r="5211" s="66" customFormat="1" ht="14.4" x14ac:dyDescent="0.3"/>
    <row r="5212" s="66" customFormat="1" ht="14.4" x14ac:dyDescent="0.3"/>
    <row r="5213" s="66" customFormat="1" ht="14.4" x14ac:dyDescent="0.3"/>
    <row r="5214" s="66" customFormat="1" ht="14.4" x14ac:dyDescent="0.3"/>
    <row r="5215" s="66" customFormat="1" ht="14.4" x14ac:dyDescent="0.3"/>
    <row r="5216" s="66" customFormat="1" ht="14.4" x14ac:dyDescent="0.3"/>
    <row r="5217" s="66" customFormat="1" ht="14.4" x14ac:dyDescent="0.3"/>
    <row r="5218" s="66" customFormat="1" ht="14.4" x14ac:dyDescent="0.3"/>
    <row r="5219" s="66" customFormat="1" ht="14.4" x14ac:dyDescent="0.3"/>
    <row r="5220" s="66" customFormat="1" ht="14.4" x14ac:dyDescent="0.3"/>
    <row r="5221" s="66" customFormat="1" ht="14.4" x14ac:dyDescent="0.3"/>
    <row r="5222" s="66" customFormat="1" ht="14.4" x14ac:dyDescent="0.3"/>
    <row r="5223" s="66" customFormat="1" ht="14.4" x14ac:dyDescent="0.3"/>
    <row r="5224" s="66" customFormat="1" ht="14.4" x14ac:dyDescent="0.3"/>
    <row r="5225" s="66" customFormat="1" ht="14.4" x14ac:dyDescent="0.3"/>
    <row r="5226" s="66" customFormat="1" ht="14.4" x14ac:dyDescent="0.3"/>
    <row r="5227" s="66" customFormat="1" ht="14.4" x14ac:dyDescent="0.3"/>
    <row r="5228" s="66" customFormat="1" ht="14.4" x14ac:dyDescent="0.3"/>
    <row r="5229" s="66" customFormat="1" ht="14.4" x14ac:dyDescent="0.3"/>
    <row r="5230" s="66" customFormat="1" ht="14.4" x14ac:dyDescent="0.3"/>
    <row r="5231" s="66" customFormat="1" ht="14.4" x14ac:dyDescent="0.3"/>
    <row r="5232" s="66" customFormat="1" ht="14.4" x14ac:dyDescent="0.3"/>
    <row r="5233" s="66" customFormat="1" ht="14.4" x14ac:dyDescent="0.3"/>
    <row r="5234" s="66" customFormat="1" ht="14.4" x14ac:dyDescent="0.3"/>
    <row r="5235" s="66" customFormat="1" ht="14.4" x14ac:dyDescent="0.3"/>
    <row r="5236" s="66" customFormat="1" ht="14.4" x14ac:dyDescent="0.3"/>
    <row r="5237" s="66" customFormat="1" ht="14.4" x14ac:dyDescent="0.3"/>
    <row r="5238" s="66" customFormat="1" ht="14.4" x14ac:dyDescent="0.3"/>
    <row r="5239" s="66" customFormat="1" ht="14.4" x14ac:dyDescent="0.3"/>
    <row r="5240" s="66" customFormat="1" ht="14.4" x14ac:dyDescent="0.3"/>
    <row r="5241" s="66" customFormat="1" ht="14.4" x14ac:dyDescent="0.3"/>
    <row r="5242" s="66" customFormat="1" ht="14.4" x14ac:dyDescent="0.3"/>
    <row r="5243" s="66" customFormat="1" ht="14.4" x14ac:dyDescent="0.3"/>
    <row r="5244" s="66" customFormat="1" ht="14.4" x14ac:dyDescent="0.3"/>
    <row r="5245" s="66" customFormat="1" ht="14.4" x14ac:dyDescent="0.3"/>
    <row r="5246" s="66" customFormat="1" ht="14.4" x14ac:dyDescent="0.3"/>
    <row r="5247" s="66" customFormat="1" ht="14.4" x14ac:dyDescent="0.3"/>
    <row r="5248" s="66" customFormat="1" ht="14.4" x14ac:dyDescent="0.3"/>
    <row r="5249" s="66" customFormat="1" ht="14.4" x14ac:dyDescent="0.3"/>
    <row r="5250" s="66" customFormat="1" ht="14.4" x14ac:dyDescent="0.3"/>
    <row r="5251" s="66" customFormat="1" ht="14.4" x14ac:dyDescent="0.3"/>
    <row r="5252" s="66" customFormat="1" ht="14.4" x14ac:dyDescent="0.3"/>
    <row r="5253" s="66" customFormat="1" ht="14.4" x14ac:dyDescent="0.3"/>
    <row r="5254" s="66" customFormat="1" ht="14.4" x14ac:dyDescent="0.3"/>
    <row r="5255" s="66" customFormat="1" ht="14.4" x14ac:dyDescent="0.3"/>
    <row r="5256" s="66" customFormat="1" ht="14.4" x14ac:dyDescent="0.3"/>
    <row r="5257" s="66" customFormat="1" ht="14.4" x14ac:dyDescent="0.3"/>
    <row r="5258" s="66" customFormat="1" ht="14.4" x14ac:dyDescent="0.3"/>
    <row r="5259" s="66" customFormat="1" ht="14.4" x14ac:dyDescent="0.3"/>
    <row r="5260" s="66" customFormat="1" ht="14.4" x14ac:dyDescent="0.3"/>
    <row r="5261" s="66" customFormat="1" ht="14.4" x14ac:dyDescent="0.3"/>
    <row r="5262" s="66" customFormat="1" ht="14.4" x14ac:dyDescent="0.3"/>
    <row r="5263" s="66" customFormat="1" ht="14.4" x14ac:dyDescent="0.3"/>
    <row r="5264" s="66" customFormat="1" ht="14.4" x14ac:dyDescent="0.3"/>
    <row r="5265" s="66" customFormat="1" ht="14.4" x14ac:dyDescent="0.3"/>
    <row r="5266" s="66" customFormat="1" ht="14.4" x14ac:dyDescent="0.3"/>
    <row r="5267" s="66" customFormat="1" ht="14.4" x14ac:dyDescent="0.3"/>
    <row r="5268" s="66" customFormat="1" ht="14.4" x14ac:dyDescent="0.3"/>
    <row r="5269" s="66" customFormat="1" ht="14.4" x14ac:dyDescent="0.3"/>
    <row r="5270" s="66" customFormat="1" ht="14.4" x14ac:dyDescent="0.3"/>
    <row r="5271" s="66" customFormat="1" ht="14.4" x14ac:dyDescent="0.3"/>
    <row r="5272" s="66" customFormat="1" ht="14.4" x14ac:dyDescent="0.3"/>
    <row r="5273" s="66" customFormat="1" ht="14.4" x14ac:dyDescent="0.3"/>
    <row r="5274" s="66" customFormat="1" ht="14.4" x14ac:dyDescent="0.3"/>
    <row r="5275" s="66" customFormat="1" ht="14.4" x14ac:dyDescent="0.3"/>
    <row r="5276" s="66" customFormat="1" ht="14.4" x14ac:dyDescent="0.3"/>
    <row r="5277" s="66" customFormat="1" ht="14.4" x14ac:dyDescent="0.3"/>
    <row r="5278" s="66" customFormat="1" ht="14.4" x14ac:dyDescent="0.3"/>
    <row r="5279" s="66" customFormat="1" ht="14.4" x14ac:dyDescent="0.3"/>
    <row r="5280" s="66" customFormat="1" ht="14.4" x14ac:dyDescent="0.3"/>
    <row r="5281" s="66" customFormat="1" ht="14.4" x14ac:dyDescent="0.3"/>
    <row r="5282" s="66" customFormat="1" ht="14.4" x14ac:dyDescent="0.3"/>
    <row r="5283" s="66" customFormat="1" ht="14.4" x14ac:dyDescent="0.3"/>
    <row r="5284" s="66" customFormat="1" ht="14.4" x14ac:dyDescent="0.3"/>
    <row r="5285" s="66" customFormat="1" ht="14.4" x14ac:dyDescent="0.3"/>
    <row r="5286" s="66" customFormat="1" ht="14.4" x14ac:dyDescent="0.3"/>
    <row r="5287" s="66" customFormat="1" ht="14.4" x14ac:dyDescent="0.3"/>
    <row r="5288" s="66" customFormat="1" ht="14.4" x14ac:dyDescent="0.3"/>
    <row r="5289" s="66" customFormat="1" ht="14.4" x14ac:dyDescent="0.3"/>
    <row r="5290" s="66" customFormat="1" ht="14.4" x14ac:dyDescent="0.3"/>
    <row r="5291" s="66" customFormat="1" ht="14.4" x14ac:dyDescent="0.3"/>
    <row r="5292" s="66" customFormat="1" ht="14.4" x14ac:dyDescent="0.3"/>
    <row r="5293" s="66" customFormat="1" ht="14.4" x14ac:dyDescent="0.3"/>
    <row r="5294" s="66" customFormat="1" ht="14.4" x14ac:dyDescent="0.3"/>
    <row r="5295" s="66" customFormat="1" ht="14.4" x14ac:dyDescent="0.3"/>
    <row r="5296" s="66" customFormat="1" ht="14.4" x14ac:dyDescent="0.3"/>
    <row r="5297" s="66" customFormat="1" ht="14.4" x14ac:dyDescent="0.3"/>
    <row r="5298" s="66" customFormat="1" ht="14.4" x14ac:dyDescent="0.3"/>
    <row r="5299" s="66" customFormat="1" ht="14.4" x14ac:dyDescent="0.3"/>
    <row r="5300" s="66" customFormat="1" ht="14.4" x14ac:dyDescent="0.3"/>
    <row r="5301" s="66" customFormat="1" ht="14.4" x14ac:dyDescent="0.3"/>
    <row r="5302" s="66" customFormat="1" ht="14.4" x14ac:dyDescent="0.3"/>
    <row r="5303" s="66" customFormat="1" ht="14.4" x14ac:dyDescent="0.3"/>
    <row r="5304" s="66" customFormat="1" ht="14.4" x14ac:dyDescent="0.3"/>
    <row r="5305" s="66" customFormat="1" ht="14.4" x14ac:dyDescent="0.3"/>
    <row r="5306" s="66" customFormat="1" ht="14.4" x14ac:dyDescent="0.3"/>
    <row r="5307" s="66" customFormat="1" ht="14.4" x14ac:dyDescent="0.3"/>
    <row r="5308" s="66" customFormat="1" ht="14.4" x14ac:dyDescent="0.3"/>
    <row r="5309" s="66" customFormat="1" ht="14.4" x14ac:dyDescent="0.3"/>
    <row r="5310" s="66" customFormat="1" ht="14.4" x14ac:dyDescent="0.3"/>
    <row r="5311" s="66" customFormat="1" ht="14.4" x14ac:dyDescent="0.3"/>
    <row r="5312" s="66" customFormat="1" ht="14.4" x14ac:dyDescent="0.3"/>
    <row r="5313" s="66" customFormat="1" ht="14.4" x14ac:dyDescent="0.3"/>
    <row r="5314" s="66" customFormat="1" ht="14.4" x14ac:dyDescent="0.3"/>
    <row r="5315" s="66" customFormat="1" ht="14.4" x14ac:dyDescent="0.3"/>
    <row r="5316" s="66" customFormat="1" ht="14.4" x14ac:dyDescent="0.3"/>
    <row r="5317" s="66" customFormat="1" ht="14.4" x14ac:dyDescent="0.3"/>
    <row r="5318" s="66" customFormat="1" ht="14.4" x14ac:dyDescent="0.3"/>
    <row r="5319" s="66" customFormat="1" ht="14.4" x14ac:dyDescent="0.3"/>
    <row r="5320" s="66" customFormat="1" ht="14.4" x14ac:dyDescent="0.3"/>
    <row r="5321" s="66" customFormat="1" ht="14.4" x14ac:dyDescent="0.3"/>
    <row r="5322" s="66" customFormat="1" ht="14.4" x14ac:dyDescent="0.3"/>
    <row r="5323" s="66" customFormat="1" ht="14.4" x14ac:dyDescent="0.3"/>
    <row r="5324" s="66" customFormat="1" ht="14.4" x14ac:dyDescent="0.3"/>
    <row r="5325" s="66" customFormat="1" ht="14.4" x14ac:dyDescent="0.3"/>
    <row r="5326" s="66" customFormat="1" ht="14.4" x14ac:dyDescent="0.3"/>
    <row r="5327" s="66" customFormat="1" ht="14.4" x14ac:dyDescent="0.3"/>
    <row r="5328" s="66" customFormat="1" ht="14.4" x14ac:dyDescent="0.3"/>
    <row r="5329" s="66" customFormat="1" ht="14.4" x14ac:dyDescent="0.3"/>
    <row r="5330" s="66" customFormat="1" ht="14.4" x14ac:dyDescent="0.3"/>
    <row r="5331" s="66" customFormat="1" ht="14.4" x14ac:dyDescent="0.3"/>
    <row r="5332" s="66" customFormat="1" ht="14.4" x14ac:dyDescent="0.3"/>
    <row r="5333" s="66" customFormat="1" ht="14.4" x14ac:dyDescent="0.3"/>
    <row r="5334" s="66" customFormat="1" ht="14.4" x14ac:dyDescent="0.3"/>
    <row r="5335" s="66" customFormat="1" ht="14.4" x14ac:dyDescent="0.3"/>
    <row r="5336" s="66" customFormat="1" ht="14.4" x14ac:dyDescent="0.3"/>
    <row r="5337" s="66" customFormat="1" ht="14.4" x14ac:dyDescent="0.3"/>
    <row r="5338" s="66" customFormat="1" ht="14.4" x14ac:dyDescent="0.3"/>
    <row r="5339" s="66" customFormat="1" ht="14.4" x14ac:dyDescent="0.3"/>
    <row r="5340" s="66" customFormat="1" ht="14.4" x14ac:dyDescent="0.3"/>
    <row r="5341" s="66" customFormat="1" ht="14.4" x14ac:dyDescent="0.3"/>
    <row r="5342" s="66" customFormat="1" ht="14.4" x14ac:dyDescent="0.3"/>
    <row r="5343" s="66" customFormat="1" ht="14.4" x14ac:dyDescent="0.3"/>
    <row r="5344" s="66" customFormat="1" ht="14.4" x14ac:dyDescent="0.3"/>
    <row r="5345" s="66" customFormat="1" ht="14.4" x14ac:dyDescent="0.3"/>
    <row r="5346" s="66" customFormat="1" ht="14.4" x14ac:dyDescent="0.3"/>
    <row r="5347" s="66" customFormat="1" ht="14.4" x14ac:dyDescent="0.3"/>
    <row r="5348" s="66" customFormat="1" ht="14.4" x14ac:dyDescent="0.3"/>
    <row r="5349" s="66" customFormat="1" ht="14.4" x14ac:dyDescent="0.3"/>
    <row r="5350" s="66" customFormat="1" ht="14.4" x14ac:dyDescent="0.3"/>
    <row r="5351" s="66" customFormat="1" ht="14.4" x14ac:dyDescent="0.3"/>
    <row r="5352" s="66" customFormat="1" ht="14.4" x14ac:dyDescent="0.3"/>
    <row r="5353" s="66" customFormat="1" ht="14.4" x14ac:dyDescent="0.3"/>
    <row r="5354" s="66" customFormat="1" ht="14.4" x14ac:dyDescent="0.3"/>
    <row r="5355" s="66" customFormat="1" ht="14.4" x14ac:dyDescent="0.3"/>
    <row r="5356" s="66" customFormat="1" ht="14.4" x14ac:dyDescent="0.3"/>
    <row r="5357" s="66" customFormat="1" ht="14.4" x14ac:dyDescent="0.3"/>
    <row r="5358" s="66" customFormat="1" ht="14.4" x14ac:dyDescent="0.3"/>
    <row r="5359" s="66" customFormat="1" ht="14.4" x14ac:dyDescent="0.3"/>
    <row r="5360" s="66" customFormat="1" ht="14.4" x14ac:dyDescent="0.3"/>
    <row r="5361" s="66" customFormat="1" ht="14.4" x14ac:dyDescent="0.3"/>
    <row r="5362" s="66" customFormat="1" ht="14.4" x14ac:dyDescent="0.3"/>
    <row r="5363" s="66" customFormat="1" ht="14.4" x14ac:dyDescent="0.3"/>
    <row r="5364" s="66" customFormat="1" ht="14.4" x14ac:dyDescent="0.3"/>
    <row r="5365" s="66" customFormat="1" ht="14.4" x14ac:dyDescent="0.3"/>
    <row r="5366" s="66" customFormat="1" ht="14.4" x14ac:dyDescent="0.3"/>
    <row r="5367" s="66" customFormat="1" ht="14.4" x14ac:dyDescent="0.3"/>
    <row r="5368" s="66" customFormat="1" ht="14.4" x14ac:dyDescent="0.3"/>
    <row r="5369" s="66" customFormat="1" ht="14.4" x14ac:dyDescent="0.3"/>
    <row r="5370" s="66" customFormat="1" ht="14.4" x14ac:dyDescent="0.3"/>
    <row r="5371" s="66" customFormat="1" ht="14.4" x14ac:dyDescent="0.3"/>
    <row r="5372" s="66" customFormat="1" ht="14.4" x14ac:dyDescent="0.3"/>
    <row r="5373" s="66" customFormat="1" ht="14.4" x14ac:dyDescent="0.3"/>
    <row r="5374" s="66" customFormat="1" ht="14.4" x14ac:dyDescent="0.3"/>
    <row r="5375" s="66" customFormat="1" ht="14.4" x14ac:dyDescent="0.3"/>
    <row r="5376" s="66" customFormat="1" ht="14.4" x14ac:dyDescent="0.3"/>
    <row r="5377" s="66" customFormat="1" ht="14.4" x14ac:dyDescent="0.3"/>
    <row r="5378" s="66" customFormat="1" ht="14.4" x14ac:dyDescent="0.3"/>
    <row r="5379" s="66" customFormat="1" ht="14.4" x14ac:dyDescent="0.3"/>
    <row r="5380" s="66" customFormat="1" ht="14.4" x14ac:dyDescent="0.3"/>
    <row r="5381" s="66" customFormat="1" ht="14.4" x14ac:dyDescent="0.3"/>
    <row r="5382" s="66" customFormat="1" ht="14.4" x14ac:dyDescent="0.3"/>
    <row r="5383" s="66" customFormat="1" ht="14.4" x14ac:dyDescent="0.3"/>
    <row r="5384" s="66" customFormat="1" ht="14.4" x14ac:dyDescent="0.3"/>
    <row r="5385" s="66" customFormat="1" ht="14.4" x14ac:dyDescent="0.3"/>
    <row r="5386" s="66" customFormat="1" ht="14.4" x14ac:dyDescent="0.3"/>
    <row r="5387" s="66" customFormat="1" ht="14.4" x14ac:dyDescent="0.3"/>
    <row r="5388" s="66" customFormat="1" ht="14.4" x14ac:dyDescent="0.3"/>
    <row r="5389" s="66" customFormat="1" ht="14.4" x14ac:dyDescent="0.3"/>
    <row r="5390" s="66" customFormat="1" ht="14.4" x14ac:dyDescent="0.3"/>
    <row r="5391" s="66" customFormat="1" ht="14.4" x14ac:dyDescent="0.3"/>
    <row r="5392" s="66" customFormat="1" ht="14.4" x14ac:dyDescent="0.3"/>
    <row r="5393" s="66" customFormat="1" ht="14.4" x14ac:dyDescent="0.3"/>
    <row r="5394" s="66" customFormat="1" ht="14.4" x14ac:dyDescent="0.3"/>
    <row r="5395" s="66" customFormat="1" ht="14.4" x14ac:dyDescent="0.3"/>
    <row r="5396" s="66" customFormat="1" ht="14.4" x14ac:dyDescent="0.3"/>
    <row r="5397" s="66" customFormat="1" ht="14.4" x14ac:dyDescent="0.3"/>
    <row r="5398" s="66" customFormat="1" ht="14.4" x14ac:dyDescent="0.3"/>
    <row r="5399" s="66" customFormat="1" ht="14.4" x14ac:dyDescent="0.3"/>
    <row r="5400" s="66" customFormat="1" ht="14.4" x14ac:dyDescent="0.3"/>
    <row r="5401" s="66" customFormat="1" ht="14.4" x14ac:dyDescent="0.3"/>
    <row r="5402" s="66" customFormat="1" ht="14.4" x14ac:dyDescent="0.3"/>
    <row r="5403" s="66" customFormat="1" ht="14.4" x14ac:dyDescent="0.3"/>
    <row r="5404" s="66" customFormat="1" ht="14.4" x14ac:dyDescent="0.3"/>
    <row r="5405" s="66" customFormat="1" ht="14.4" x14ac:dyDescent="0.3"/>
    <row r="5406" s="66" customFormat="1" ht="14.4" x14ac:dyDescent="0.3"/>
    <row r="5407" s="66" customFormat="1" ht="14.4" x14ac:dyDescent="0.3"/>
    <row r="5408" s="66" customFormat="1" ht="14.4" x14ac:dyDescent="0.3"/>
    <row r="5409" s="66" customFormat="1" ht="14.4" x14ac:dyDescent="0.3"/>
    <row r="5410" s="66" customFormat="1" ht="14.4" x14ac:dyDescent="0.3"/>
    <row r="5411" s="66" customFormat="1" ht="14.4" x14ac:dyDescent="0.3"/>
    <row r="5412" s="66" customFormat="1" ht="14.4" x14ac:dyDescent="0.3"/>
    <row r="5413" s="66" customFormat="1" ht="14.4" x14ac:dyDescent="0.3"/>
    <row r="5414" s="66" customFormat="1" ht="14.4" x14ac:dyDescent="0.3"/>
    <row r="5415" s="66" customFormat="1" ht="14.4" x14ac:dyDescent="0.3"/>
    <row r="5416" s="66" customFormat="1" ht="14.4" x14ac:dyDescent="0.3"/>
    <row r="5417" s="66" customFormat="1" ht="14.4" x14ac:dyDescent="0.3"/>
    <row r="5418" s="66" customFormat="1" ht="14.4" x14ac:dyDescent="0.3"/>
    <row r="5419" s="66" customFormat="1" ht="14.4" x14ac:dyDescent="0.3"/>
    <row r="5420" s="66" customFormat="1" ht="14.4" x14ac:dyDescent="0.3"/>
    <row r="5421" s="66" customFormat="1" ht="14.4" x14ac:dyDescent="0.3"/>
    <row r="5422" s="66" customFormat="1" ht="14.4" x14ac:dyDescent="0.3"/>
    <row r="5423" s="66" customFormat="1" ht="14.4" x14ac:dyDescent="0.3"/>
    <row r="5424" s="66" customFormat="1" ht="14.4" x14ac:dyDescent="0.3"/>
    <row r="5425" s="66" customFormat="1" ht="14.4" x14ac:dyDescent="0.3"/>
    <row r="5426" s="66" customFormat="1" ht="14.4" x14ac:dyDescent="0.3"/>
    <row r="5427" s="66" customFormat="1" ht="14.4" x14ac:dyDescent="0.3"/>
    <row r="5428" s="66" customFormat="1" ht="14.4" x14ac:dyDescent="0.3"/>
    <row r="5429" s="66" customFormat="1" ht="14.4" x14ac:dyDescent="0.3"/>
    <row r="5430" s="66" customFormat="1" ht="14.4" x14ac:dyDescent="0.3"/>
    <row r="5431" s="66" customFormat="1" ht="14.4" x14ac:dyDescent="0.3"/>
    <row r="5432" s="66" customFormat="1" ht="14.4" x14ac:dyDescent="0.3"/>
    <row r="5433" s="66" customFormat="1" ht="14.4" x14ac:dyDescent="0.3"/>
    <row r="5434" s="66" customFormat="1" ht="14.4" x14ac:dyDescent="0.3"/>
    <row r="5435" s="66" customFormat="1" ht="14.4" x14ac:dyDescent="0.3"/>
    <row r="5436" s="66" customFormat="1" ht="14.4" x14ac:dyDescent="0.3"/>
    <row r="5437" s="66" customFormat="1" ht="14.4" x14ac:dyDescent="0.3"/>
    <row r="5438" s="66" customFormat="1" ht="14.4" x14ac:dyDescent="0.3"/>
    <row r="5439" s="66" customFormat="1" ht="14.4" x14ac:dyDescent="0.3"/>
    <row r="5440" s="66" customFormat="1" ht="14.4" x14ac:dyDescent="0.3"/>
    <row r="5441" s="66" customFormat="1" ht="14.4" x14ac:dyDescent="0.3"/>
    <row r="5442" s="66" customFormat="1" ht="14.4" x14ac:dyDescent="0.3"/>
    <row r="5443" s="66" customFormat="1" ht="14.4" x14ac:dyDescent="0.3"/>
    <row r="5444" s="66" customFormat="1" ht="14.4" x14ac:dyDescent="0.3"/>
    <row r="5445" s="66" customFormat="1" ht="14.4" x14ac:dyDescent="0.3"/>
    <row r="5446" s="66" customFormat="1" ht="14.4" x14ac:dyDescent="0.3"/>
    <row r="5447" s="66" customFormat="1" ht="14.4" x14ac:dyDescent="0.3"/>
    <row r="5448" s="66" customFormat="1" ht="14.4" x14ac:dyDescent="0.3"/>
    <row r="5449" s="66" customFormat="1" ht="14.4" x14ac:dyDescent="0.3"/>
    <row r="5450" s="66" customFormat="1" ht="14.4" x14ac:dyDescent="0.3"/>
    <row r="5451" s="66" customFormat="1" ht="14.4" x14ac:dyDescent="0.3"/>
    <row r="5452" s="66" customFormat="1" ht="14.4" x14ac:dyDescent="0.3"/>
    <row r="5453" s="66" customFormat="1" ht="14.4" x14ac:dyDescent="0.3"/>
    <row r="5454" s="66" customFormat="1" ht="14.4" x14ac:dyDescent="0.3"/>
    <row r="5455" s="66" customFormat="1" ht="14.4" x14ac:dyDescent="0.3"/>
    <row r="5456" s="66" customFormat="1" ht="14.4" x14ac:dyDescent="0.3"/>
    <row r="5457" s="66" customFormat="1" ht="14.4" x14ac:dyDescent="0.3"/>
    <row r="5458" s="66" customFormat="1" ht="14.4" x14ac:dyDescent="0.3"/>
    <row r="5459" s="66" customFormat="1" ht="14.4" x14ac:dyDescent="0.3"/>
    <row r="5460" s="66" customFormat="1" ht="14.4" x14ac:dyDescent="0.3"/>
    <row r="5461" s="66" customFormat="1" ht="14.4" x14ac:dyDescent="0.3"/>
    <row r="5462" s="66" customFormat="1" ht="14.4" x14ac:dyDescent="0.3"/>
    <row r="5463" s="66" customFormat="1" ht="14.4" x14ac:dyDescent="0.3"/>
    <row r="5464" s="66" customFormat="1" ht="14.4" x14ac:dyDescent="0.3"/>
    <row r="5465" s="66" customFormat="1" ht="14.4" x14ac:dyDescent="0.3"/>
    <row r="5466" s="66" customFormat="1" ht="14.4" x14ac:dyDescent="0.3"/>
    <row r="5467" s="66" customFormat="1" ht="14.4" x14ac:dyDescent="0.3"/>
    <row r="5468" s="66" customFormat="1" ht="14.4" x14ac:dyDescent="0.3"/>
    <row r="5469" s="66" customFormat="1" ht="14.4" x14ac:dyDescent="0.3"/>
    <row r="5470" s="66" customFormat="1" ht="14.4" x14ac:dyDescent="0.3"/>
    <row r="5471" s="66" customFormat="1" ht="14.4" x14ac:dyDescent="0.3"/>
    <row r="5472" s="66" customFormat="1" ht="14.4" x14ac:dyDescent="0.3"/>
    <row r="5473" s="66" customFormat="1" ht="14.4" x14ac:dyDescent="0.3"/>
    <row r="5474" s="66" customFormat="1" ht="14.4" x14ac:dyDescent="0.3"/>
    <row r="5475" s="66" customFormat="1" ht="14.4" x14ac:dyDescent="0.3"/>
    <row r="5476" s="66" customFormat="1" ht="14.4" x14ac:dyDescent="0.3"/>
    <row r="5477" s="66" customFormat="1" ht="14.4" x14ac:dyDescent="0.3"/>
    <row r="5478" s="66" customFormat="1" ht="14.4" x14ac:dyDescent="0.3"/>
    <row r="5479" s="66" customFormat="1" ht="14.4" x14ac:dyDescent="0.3"/>
    <row r="5480" s="66" customFormat="1" ht="14.4" x14ac:dyDescent="0.3"/>
    <row r="5481" s="66" customFormat="1" ht="14.4" x14ac:dyDescent="0.3"/>
    <row r="5482" s="66" customFormat="1" ht="14.4" x14ac:dyDescent="0.3"/>
    <row r="5483" s="66" customFormat="1" ht="14.4" x14ac:dyDescent="0.3"/>
    <row r="5484" s="66" customFormat="1" ht="14.4" x14ac:dyDescent="0.3"/>
    <row r="5485" s="66" customFormat="1" ht="14.4" x14ac:dyDescent="0.3"/>
    <row r="5486" s="66" customFormat="1" ht="14.4" x14ac:dyDescent="0.3"/>
    <row r="5487" s="66" customFormat="1" ht="14.4" x14ac:dyDescent="0.3"/>
    <row r="5488" s="66" customFormat="1" ht="14.4" x14ac:dyDescent="0.3"/>
    <row r="5489" s="66" customFormat="1" ht="14.4" x14ac:dyDescent="0.3"/>
    <row r="5490" s="66" customFormat="1" ht="14.4" x14ac:dyDescent="0.3"/>
    <row r="5491" s="66" customFormat="1" ht="14.4" x14ac:dyDescent="0.3"/>
    <row r="5492" s="66" customFormat="1" ht="14.4" x14ac:dyDescent="0.3"/>
    <row r="5493" s="66" customFormat="1" ht="14.4" x14ac:dyDescent="0.3"/>
    <row r="5494" s="66" customFormat="1" ht="14.4" x14ac:dyDescent="0.3"/>
    <row r="5495" s="66" customFormat="1" ht="14.4" x14ac:dyDescent="0.3"/>
    <row r="5496" s="66" customFormat="1" ht="14.4" x14ac:dyDescent="0.3"/>
    <row r="5497" s="66" customFormat="1" ht="14.4" x14ac:dyDescent="0.3"/>
    <row r="5498" s="66" customFormat="1" ht="14.4" x14ac:dyDescent="0.3"/>
    <row r="5499" s="66" customFormat="1" ht="14.4" x14ac:dyDescent="0.3"/>
    <row r="5500" s="66" customFormat="1" ht="14.4" x14ac:dyDescent="0.3"/>
    <row r="5501" s="66" customFormat="1" ht="14.4" x14ac:dyDescent="0.3"/>
    <row r="5502" s="66" customFormat="1" ht="14.4" x14ac:dyDescent="0.3"/>
    <row r="5503" s="66" customFormat="1" ht="14.4" x14ac:dyDescent="0.3"/>
    <row r="5504" s="66" customFormat="1" ht="14.4" x14ac:dyDescent="0.3"/>
    <row r="5505" s="66" customFormat="1" ht="14.4" x14ac:dyDescent="0.3"/>
    <row r="5506" s="66" customFormat="1" ht="14.4" x14ac:dyDescent="0.3"/>
    <row r="5507" s="66" customFormat="1" ht="14.4" x14ac:dyDescent="0.3"/>
    <row r="5508" s="66" customFormat="1" ht="14.4" x14ac:dyDescent="0.3"/>
    <row r="5509" s="66" customFormat="1" ht="14.4" x14ac:dyDescent="0.3"/>
    <row r="5510" s="66" customFormat="1" ht="14.4" x14ac:dyDescent="0.3"/>
    <row r="5511" s="66" customFormat="1" ht="14.4" x14ac:dyDescent="0.3"/>
    <row r="5512" s="66" customFormat="1" ht="14.4" x14ac:dyDescent="0.3"/>
    <row r="5513" s="66" customFormat="1" ht="14.4" x14ac:dyDescent="0.3"/>
    <row r="5514" s="66" customFormat="1" ht="14.4" x14ac:dyDescent="0.3"/>
    <row r="5515" s="66" customFormat="1" ht="14.4" x14ac:dyDescent="0.3"/>
    <row r="5516" s="66" customFormat="1" ht="14.4" x14ac:dyDescent="0.3"/>
    <row r="5517" s="66" customFormat="1" ht="14.4" x14ac:dyDescent="0.3"/>
    <row r="5518" s="66" customFormat="1" ht="14.4" x14ac:dyDescent="0.3"/>
    <row r="5519" s="66" customFormat="1" ht="14.4" x14ac:dyDescent="0.3"/>
    <row r="5520" s="66" customFormat="1" ht="14.4" x14ac:dyDescent="0.3"/>
    <row r="5521" s="66" customFormat="1" ht="14.4" x14ac:dyDescent="0.3"/>
    <row r="5522" s="66" customFormat="1" ht="14.4" x14ac:dyDescent="0.3"/>
    <row r="5523" s="66" customFormat="1" ht="14.4" x14ac:dyDescent="0.3"/>
    <row r="5524" s="66" customFormat="1" ht="14.4" x14ac:dyDescent="0.3"/>
    <row r="5525" s="66" customFormat="1" ht="14.4" x14ac:dyDescent="0.3"/>
    <row r="5526" s="66" customFormat="1" ht="14.4" x14ac:dyDescent="0.3"/>
    <row r="5527" s="66" customFormat="1" ht="14.4" x14ac:dyDescent="0.3"/>
    <row r="5528" s="66" customFormat="1" ht="14.4" x14ac:dyDescent="0.3"/>
    <row r="5529" s="66" customFormat="1" ht="14.4" x14ac:dyDescent="0.3"/>
    <row r="5530" s="66" customFormat="1" ht="14.4" x14ac:dyDescent="0.3"/>
    <row r="5531" s="66" customFormat="1" ht="14.4" x14ac:dyDescent="0.3"/>
    <row r="5532" s="66" customFormat="1" ht="14.4" x14ac:dyDescent="0.3"/>
    <row r="5533" s="66" customFormat="1" ht="14.4" x14ac:dyDescent="0.3"/>
    <row r="5534" s="66" customFormat="1" ht="14.4" x14ac:dyDescent="0.3"/>
    <row r="5535" s="66" customFormat="1" ht="14.4" x14ac:dyDescent="0.3"/>
    <row r="5536" s="66" customFormat="1" ht="14.4" x14ac:dyDescent="0.3"/>
    <row r="5537" s="66" customFormat="1" ht="14.4" x14ac:dyDescent="0.3"/>
    <row r="5538" s="66" customFormat="1" ht="14.4" x14ac:dyDescent="0.3"/>
    <row r="5539" s="66" customFormat="1" ht="14.4" x14ac:dyDescent="0.3"/>
    <row r="5540" s="66" customFormat="1" ht="14.4" x14ac:dyDescent="0.3"/>
    <row r="5541" s="66" customFormat="1" ht="14.4" x14ac:dyDescent="0.3"/>
    <row r="5542" s="66" customFormat="1" ht="14.4" x14ac:dyDescent="0.3"/>
    <row r="5543" s="66" customFormat="1" ht="14.4" x14ac:dyDescent="0.3"/>
    <row r="5544" s="66" customFormat="1" ht="14.4" x14ac:dyDescent="0.3"/>
    <row r="5545" s="66" customFormat="1" ht="14.4" x14ac:dyDescent="0.3"/>
    <row r="5546" s="66" customFormat="1" ht="14.4" x14ac:dyDescent="0.3"/>
    <row r="5547" s="66" customFormat="1" ht="14.4" x14ac:dyDescent="0.3"/>
    <row r="5548" s="66" customFormat="1" ht="14.4" x14ac:dyDescent="0.3"/>
    <row r="5549" s="66" customFormat="1" ht="14.4" x14ac:dyDescent="0.3"/>
    <row r="5550" s="66" customFormat="1" ht="14.4" x14ac:dyDescent="0.3"/>
    <row r="5551" s="66" customFormat="1" ht="14.4" x14ac:dyDescent="0.3"/>
    <row r="5552" s="66" customFormat="1" ht="14.4" x14ac:dyDescent="0.3"/>
    <row r="5553" s="66" customFormat="1" ht="14.4" x14ac:dyDescent="0.3"/>
    <row r="5554" s="66" customFormat="1" ht="14.4" x14ac:dyDescent="0.3"/>
    <row r="5555" s="66" customFormat="1" ht="14.4" x14ac:dyDescent="0.3"/>
    <row r="5556" s="66" customFormat="1" ht="14.4" x14ac:dyDescent="0.3"/>
    <row r="5557" s="66" customFormat="1" ht="14.4" x14ac:dyDescent="0.3"/>
    <row r="5558" s="66" customFormat="1" ht="14.4" x14ac:dyDescent="0.3"/>
    <row r="5559" s="66" customFormat="1" ht="14.4" x14ac:dyDescent="0.3"/>
    <row r="5560" s="66" customFormat="1" ht="14.4" x14ac:dyDescent="0.3"/>
    <row r="5561" s="66" customFormat="1" ht="14.4" x14ac:dyDescent="0.3"/>
    <row r="5562" s="66" customFormat="1" ht="14.4" x14ac:dyDescent="0.3"/>
    <row r="5563" s="66" customFormat="1" ht="14.4" x14ac:dyDescent="0.3"/>
    <row r="5564" s="66" customFormat="1" ht="14.4" x14ac:dyDescent="0.3"/>
    <row r="5565" s="66" customFormat="1" ht="14.4" x14ac:dyDescent="0.3"/>
    <row r="5566" s="66" customFormat="1" ht="14.4" x14ac:dyDescent="0.3"/>
    <row r="5567" s="66" customFormat="1" ht="14.4" x14ac:dyDescent="0.3"/>
    <row r="5568" s="66" customFormat="1" ht="14.4" x14ac:dyDescent="0.3"/>
    <row r="5569" s="66" customFormat="1" ht="14.4" x14ac:dyDescent="0.3"/>
    <row r="5570" s="66" customFormat="1" ht="14.4" x14ac:dyDescent="0.3"/>
    <row r="5571" s="66" customFormat="1" ht="14.4" x14ac:dyDescent="0.3"/>
    <row r="5572" s="66" customFormat="1" ht="14.4" x14ac:dyDescent="0.3"/>
    <row r="5573" s="66" customFormat="1" ht="14.4" x14ac:dyDescent="0.3"/>
    <row r="5574" s="66" customFormat="1" ht="14.4" x14ac:dyDescent="0.3"/>
    <row r="5575" s="66" customFormat="1" ht="14.4" x14ac:dyDescent="0.3"/>
    <row r="5576" s="66" customFormat="1" ht="14.4" x14ac:dyDescent="0.3"/>
    <row r="5577" s="66" customFormat="1" ht="14.4" x14ac:dyDescent="0.3"/>
    <row r="5578" s="66" customFormat="1" ht="14.4" x14ac:dyDescent="0.3"/>
    <row r="5579" s="66" customFormat="1" ht="14.4" x14ac:dyDescent="0.3"/>
    <row r="5580" s="66" customFormat="1" ht="14.4" x14ac:dyDescent="0.3"/>
    <row r="5581" s="66" customFormat="1" ht="14.4" x14ac:dyDescent="0.3"/>
    <row r="5582" s="66" customFormat="1" ht="14.4" x14ac:dyDescent="0.3"/>
    <row r="5583" s="66" customFormat="1" ht="14.4" x14ac:dyDescent="0.3"/>
    <row r="5584" s="66" customFormat="1" ht="14.4" x14ac:dyDescent="0.3"/>
    <row r="5585" s="66" customFormat="1" ht="14.4" x14ac:dyDescent="0.3"/>
    <row r="5586" s="66" customFormat="1" ht="14.4" x14ac:dyDescent="0.3"/>
    <row r="5587" s="66" customFormat="1" ht="14.4" x14ac:dyDescent="0.3"/>
    <row r="5588" s="66" customFormat="1" ht="14.4" x14ac:dyDescent="0.3"/>
    <row r="5589" s="66" customFormat="1" ht="14.4" x14ac:dyDescent="0.3"/>
    <row r="5590" s="66" customFormat="1" ht="14.4" x14ac:dyDescent="0.3"/>
    <row r="5591" s="66" customFormat="1" ht="14.4" x14ac:dyDescent="0.3"/>
    <row r="5592" s="66" customFormat="1" ht="14.4" x14ac:dyDescent="0.3"/>
    <row r="5593" s="66" customFormat="1" ht="14.4" x14ac:dyDescent="0.3"/>
    <row r="5594" s="66" customFormat="1" ht="14.4" x14ac:dyDescent="0.3"/>
    <row r="5595" s="66" customFormat="1" ht="14.4" x14ac:dyDescent="0.3"/>
    <row r="5596" s="66" customFormat="1" ht="14.4" x14ac:dyDescent="0.3"/>
    <row r="5597" s="66" customFormat="1" ht="14.4" x14ac:dyDescent="0.3"/>
    <row r="5598" s="66" customFormat="1" ht="14.4" x14ac:dyDescent="0.3"/>
    <row r="5599" s="66" customFormat="1" ht="14.4" x14ac:dyDescent="0.3"/>
    <row r="5600" s="66" customFormat="1" ht="14.4" x14ac:dyDescent="0.3"/>
    <row r="5601" s="66" customFormat="1" ht="14.4" x14ac:dyDescent="0.3"/>
    <row r="5602" s="66" customFormat="1" ht="14.4" x14ac:dyDescent="0.3"/>
    <row r="5603" s="66" customFormat="1" ht="14.4" x14ac:dyDescent="0.3"/>
    <row r="5604" s="66" customFormat="1" ht="14.4" x14ac:dyDescent="0.3"/>
    <row r="5605" s="66" customFormat="1" ht="14.4" x14ac:dyDescent="0.3"/>
    <row r="5606" s="66" customFormat="1" ht="14.4" x14ac:dyDescent="0.3"/>
    <row r="5607" s="66" customFormat="1" ht="14.4" x14ac:dyDescent="0.3"/>
    <row r="5608" s="66" customFormat="1" ht="14.4" x14ac:dyDescent="0.3"/>
    <row r="5609" s="66" customFormat="1" ht="14.4" x14ac:dyDescent="0.3"/>
    <row r="5610" s="66" customFormat="1" ht="14.4" x14ac:dyDescent="0.3"/>
    <row r="5611" s="66" customFormat="1" ht="14.4" x14ac:dyDescent="0.3"/>
    <row r="5612" s="66" customFormat="1" ht="14.4" x14ac:dyDescent="0.3"/>
    <row r="5613" s="66" customFormat="1" ht="14.4" x14ac:dyDescent="0.3"/>
    <row r="5614" s="66" customFormat="1" ht="14.4" x14ac:dyDescent="0.3"/>
    <row r="5615" s="66" customFormat="1" ht="14.4" x14ac:dyDescent="0.3"/>
    <row r="5616" s="66" customFormat="1" ht="14.4" x14ac:dyDescent="0.3"/>
    <row r="5617" s="66" customFormat="1" ht="14.4" x14ac:dyDescent="0.3"/>
    <row r="5618" s="66" customFormat="1" ht="14.4" x14ac:dyDescent="0.3"/>
    <row r="5619" s="66" customFormat="1" ht="14.4" x14ac:dyDescent="0.3"/>
    <row r="5620" s="66" customFormat="1" ht="14.4" x14ac:dyDescent="0.3"/>
    <row r="5621" s="66" customFormat="1" ht="14.4" x14ac:dyDescent="0.3"/>
    <row r="5622" s="66" customFormat="1" ht="14.4" x14ac:dyDescent="0.3"/>
    <row r="5623" s="66" customFormat="1" ht="14.4" x14ac:dyDescent="0.3"/>
    <row r="5624" s="66" customFormat="1" ht="14.4" x14ac:dyDescent="0.3"/>
    <row r="5625" s="66" customFormat="1" ht="14.4" x14ac:dyDescent="0.3"/>
    <row r="5626" s="66" customFormat="1" ht="14.4" x14ac:dyDescent="0.3"/>
    <row r="5627" s="66" customFormat="1" ht="14.4" x14ac:dyDescent="0.3"/>
    <row r="5628" s="66" customFormat="1" ht="14.4" x14ac:dyDescent="0.3"/>
    <row r="5629" s="66" customFormat="1" ht="14.4" x14ac:dyDescent="0.3"/>
    <row r="5630" s="66" customFormat="1" ht="14.4" x14ac:dyDescent="0.3"/>
    <row r="5631" s="66" customFormat="1" ht="14.4" x14ac:dyDescent="0.3"/>
    <row r="5632" s="66" customFormat="1" ht="14.4" x14ac:dyDescent="0.3"/>
    <row r="5633" s="66" customFormat="1" ht="14.4" x14ac:dyDescent="0.3"/>
    <row r="5634" s="66" customFormat="1" ht="14.4" x14ac:dyDescent="0.3"/>
    <row r="5635" s="66" customFormat="1" ht="14.4" x14ac:dyDescent="0.3"/>
    <row r="5636" s="66" customFormat="1" ht="14.4" x14ac:dyDescent="0.3"/>
    <row r="5637" s="66" customFormat="1" ht="14.4" x14ac:dyDescent="0.3"/>
    <row r="5638" s="66" customFormat="1" ht="14.4" x14ac:dyDescent="0.3"/>
    <row r="5639" s="66" customFormat="1" ht="14.4" x14ac:dyDescent="0.3"/>
    <row r="5640" s="66" customFormat="1" ht="14.4" x14ac:dyDescent="0.3"/>
    <row r="5641" s="66" customFormat="1" ht="14.4" x14ac:dyDescent="0.3"/>
    <row r="5642" s="66" customFormat="1" ht="14.4" x14ac:dyDescent="0.3"/>
    <row r="5643" s="66" customFormat="1" ht="14.4" x14ac:dyDescent="0.3"/>
    <row r="5644" s="66" customFormat="1" ht="14.4" x14ac:dyDescent="0.3"/>
    <row r="5645" s="66" customFormat="1" ht="14.4" x14ac:dyDescent="0.3"/>
    <row r="5646" s="66" customFormat="1" ht="14.4" x14ac:dyDescent="0.3"/>
    <row r="5647" s="66" customFormat="1" ht="14.4" x14ac:dyDescent="0.3"/>
    <row r="5648" s="66" customFormat="1" ht="14.4" x14ac:dyDescent="0.3"/>
    <row r="5649" s="66" customFormat="1" ht="14.4" x14ac:dyDescent="0.3"/>
    <row r="5650" s="66" customFormat="1" ht="14.4" x14ac:dyDescent="0.3"/>
    <row r="5651" s="66" customFormat="1" ht="14.4" x14ac:dyDescent="0.3"/>
    <row r="5652" s="66" customFormat="1" ht="14.4" x14ac:dyDescent="0.3"/>
    <row r="5653" s="66" customFormat="1" ht="14.4" x14ac:dyDescent="0.3"/>
    <row r="5654" s="66" customFormat="1" ht="14.4" x14ac:dyDescent="0.3"/>
    <row r="5655" s="66" customFormat="1" ht="14.4" x14ac:dyDescent="0.3"/>
    <row r="5656" s="66" customFormat="1" ht="14.4" x14ac:dyDescent="0.3"/>
    <row r="5657" s="66" customFormat="1" ht="14.4" x14ac:dyDescent="0.3"/>
    <row r="5658" s="66" customFormat="1" ht="14.4" x14ac:dyDescent="0.3"/>
    <row r="5659" s="66" customFormat="1" ht="14.4" x14ac:dyDescent="0.3"/>
    <row r="5660" s="66" customFormat="1" ht="14.4" x14ac:dyDescent="0.3"/>
    <row r="5661" s="66" customFormat="1" ht="14.4" x14ac:dyDescent="0.3"/>
    <row r="5662" s="66" customFormat="1" ht="14.4" x14ac:dyDescent="0.3"/>
    <row r="5663" s="66" customFormat="1" ht="14.4" x14ac:dyDescent="0.3"/>
    <row r="5664" s="66" customFormat="1" ht="14.4" x14ac:dyDescent="0.3"/>
    <row r="5665" s="66" customFormat="1" ht="14.4" x14ac:dyDescent="0.3"/>
    <row r="5666" s="66" customFormat="1" ht="14.4" x14ac:dyDescent="0.3"/>
    <row r="5667" s="66" customFormat="1" ht="14.4" x14ac:dyDescent="0.3"/>
    <row r="5668" s="66" customFormat="1" ht="14.4" x14ac:dyDescent="0.3"/>
    <row r="5669" s="66" customFormat="1" ht="14.4" x14ac:dyDescent="0.3"/>
    <row r="5670" s="66" customFormat="1" ht="14.4" x14ac:dyDescent="0.3"/>
    <row r="5671" s="66" customFormat="1" ht="14.4" x14ac:dyDescent="0.3"/>
    <row r="5672" s="66" customFormat="1" ht="14.4" x14ac:dyDescent="0.3"/>
    <row r="5673" s="66" customFormat="1" ht="14.4" x14ac:dyDescent="0.3"/>
    <row r="5674" s="66" customFormat="1" ht="14.4" x14ac:dyDescent="0.3"/>
    <row r="5675" s="66" customFormat="1" ht="14.4" x14ac:dyDescent="0.3"/>
    <row r="5676" s="66" customFormat="1" ht="14.4" x14ac:dyDescent="0.3"/>
    <row r="5677" s="66" customFormat="1" ht="14.4" x14ac:dyDescent="0.3"/>
    <row r="5678" s="66" customFormat="1" ht="14.4" x14ac:dyDescent="0.3"/>
    <row r="5679" s="66" customFormat="1" ht="14.4" x14ac:dyDescent="0.3"/>
    <row r="5680" s="66" customFormat="1" ht="14.4" x14ac:dyDescent="0.3"/>
    <row r="5681" s="66" customFormat="1" ht="14.4" x14ac:dyDescent="0.3"/>
    <row r="5682" s="66" customFormat="1" ht="14.4" x14ac:dyDescent="0.3"/>
    <row r="5683" s="66" customFormat="1" ht="14.4" x14ac:dyDescent="0.3"/>
    <row r="5684" s="66" customFormat="1" ht="14.4" x14ac:dyDescent="0.3"/>
    <row r="5685" s="66" customFormat="1" ht="14.4" x14ac:dyDescent="0.3"/>
    <row r="5686" s="66" customFormat="1" ht="14.4" x14ac:dyDescent="0.3"/>
    <row r="5687" s="66" customFormat="1" ht="14.4" x14ac:dyDescent="0.3"/>
    <row r="5688" s="66" customFormat="1" ht="14.4" x14ac:dyDescent="0.3"/>
    <row r="5689" s="66" customFormat="1" ht="14.4" x14ac:dyDescent="0.3"/>
    <row r="5690" s="66" customFormat="1" ht="14.4" x14ac:dyDescent="0.3"/>
    <row r="5691" s="66" customFormat="1" ht="14.4" x14ac:dyDescent="0.3"/>
    <row r="5692" s="66" customFormat="1" ht="14.4" x14ac:dyDescent="0.3"/>
    <row r="5693" s="66" customFormat="1" ht="14.4" x14ac:dyDescent="0.3"/>
    <row r="5694" s="66" customFormat="1" ht="14.4" x14ac:dyDescent="0.3"/>
    <row r="5695" s="66" customFormat="1" ht="14.4" x14ac:dyDescent="0.3"/>
    <row r="5696" s="66" customFormat="1" ht="14.4" x14ac:dyDescent="0.3"/>
    <row r="5697" s="66" customFormat="1" ht="14.4" x14ac:dyDescent="0.3"/>
    <row r="5698" s="66" customFormat="1" ht="14.4" x14ac:dyDescent="0.3"/>
    <row r="5699" s="66" customFormat="1" ht="14.4" x14ac:dyDescent="0.3"/>
    <row r="5700" s="66" customFormat="1" ht="14.4" x14ac:dyDescent="0.3"/>
    <row r="5701" s="66" customFormat="1" ht="14.4" x14ac:dyDescent="0.3"/>
    <row r="5702" s="66" customFormat="1" ht="14.4" x14ac:dyDescent="0.3"/>
    <row r="5703" s="66" customFormat="1" ht="14.4" x14ac:dyDescent="0.3"/>
    <row r="5704" s="66" customFormat="1" ht="14.4" x14ac:dyDescent="0.3"/>
    <row r="5705" s="66" customFormat="1" ht="14.4" x14ac:dyDescent="0.3"/>
    <row r="5706" s="66" customFormat="1" ht="14.4" x14ac:dyDescent="0.3"/>
    <row r="5707" s="66" customFormat="1" ht="14.4" x14ac:dyDescent="0.3"/>
    <row r="5708" s="66" customFormat="1" ht="14.4" x14ac:dyDescent="0.3"/>
    <row r="5709" s="66" customFormat="1" ht="14.4" x14ac:dyDescent="0.3"/>
    <row r="5710" s="66" customFormat="1" ht="14.4" x14ac:dyDescent="0.3"/>
    <row r="5711" s="66" customFormat="1" ht="14.4" x14ac:dyDescent="0.3"/>
    <row r="5712" s="66" customFormat="1" ht="14.4" x14ac:dyDescent="0.3"/>
    <row r="5713" s="66" customFormat="1" ht="14.4" x14ac:dyDescent="0.3"/>
    <row r="5714" s="66" customFormat="1" ht="14.4" x14ac:dyDescent="0.3"/>
    <row r="5715" s="66" customFormat="1" ht="14.4" x14ac:dyDescent="0.3"/>
    <row r="5716" s="66" customFormat="1" ht="14.4" x14ac:dyDescent="0.3"/>
    <row r="5717" s="66" customFormat="1" ht="14.4" x14ac:dyDescent="0.3"/>
    <row r="5718" s="66" customFormat="1" ht="14.4" x14ac:dyDescent="0.3"/>
    <row r="5719" s="66" customFormat="1" ht="14.4" x14ac:dyDescent="0.3"/>
    <row r="5720" s="66" customFormat="1" ht="14.4" x14ac:dyDescent="0.3"/>
    <row r="5721" s="66" customFormat="1" ht="14.4" x14ac:dyDescent="0.3"/>
    <row r="5722" s="66" customFormat="1" ht="14.4" x14ac:dyDescent="0.3"/>
    <row r="5723" s="66" customFormat="1" ht="14.4" x14ac:dyDescent="0.3"/>
    <row r="5724" s="66" customFormat="1" ht="14.4" x14ac:dyDescent="0.3"/>
    <row r="5725" s="66" customFormat="1" ht="14.4" x14ac:dyDescent="0.3"/>
    <row r="5726" s="66" customFormat="1" ht="14.4" x14ac:dyDescent="0.3"/>
    <row r="5727" s="66" customFormat="1" ht="14.4" x14ac:dyDescent="0.3"/>
    <row r="5728" s="66" customFormat="1" ht="14.4" x14ac:dyDescent="0.3"/>
    <row r="5729" s="66" customFormat="1" ht="14.4" x14ac:dyDescent="0.3"/>
    <row r="5730" s="66" customFormat="1" ht="14.4" x14ac:dyDescent="0.3"/>
    <row r="5731" s="66" customFormat="1" ht="14.4" x14ac:dyDescent="0.3"/>
    <row r="5732" s="66" customFormat="1" ht="14.4" x14ac:dyDescent="0.3"/>
    <row r="5733" s="66" customFormat="1" ht="14.4" x14ac:dyDescent="0.3"/>
    <row r="5734" s="66" customFormat="1" ht="14.4" x14ac:dyDescent="0.3"/>
    <row r="5735" s="66" customFormat="1" ht="14.4" x14ac:dyDescent="0.3"/>
    <row r="5736" s="66" customFormat="1" ht="14.4" x14ac:dyDescent="0.3"/>
    <row r="5737" s="66" customFormat="1" ht="14.4" x14ac:dyDescent="0.3"/>
    <row r="5738" s="66" customFormat="1" ht="14.4" x14ac:dyDescent="0.3"/>
    <row r="5739" s="66" customFormat="1" ht="14.4" x14ac:dyDescent="0.3"/>
    <row r="5740" s="66" customFormat="1" ht="14.4" x14ac:dyDescent="0.3"/>
    <row r="5741" s="66" customFormat="1" ht="14.4" x14ac:dyDescent="0.3"/>
    <row r="5742" s="66" customFormat="1" ht="14.4" x14ac:dyDescent="0.3"/>
    <row r="5743" s="66" customFormat="1" ht="14.4" x14ac:dyDescent="0.3"/>
    <row r="5744" s="66" customFormat="1" ht="14.4" x14ac:dyDescent="0.3"/>
    <row r="5745" s="66" customFormat="1" ht="14.4" x14ac:dyDescent="0.3"/>
    <row r="5746" s="66" customFormat="1" ht="14.4" x14ac:dyDescent="0.3"/>
    <row r="5747" s="66" customFormat="1" ht="14.4" x14ac:dyDescent="0.3"/>
    <row r="5748" s="66" customFormat="1" ht="14.4" x14ac:dyDescent="0.3"/>
    <row r="5749" s="66" customFormat="1" ht="14.4" x14ac:dyDescent="0.3"/>
    <row r="5750" s="66" customFormat="1" ht="14.4" x14ac:dyDescent="0.3"/>
    <row r="5751" s="66" customFormat="1" ht="14.4" x14ac:dyDescent="0.3"/>
    <row r="5752" s="66" customFormat="1" ht="14.4" x14ac:dyDescent="0.3"/>
    <row r="5753" s="66" customFormat="1" ht="14.4" x14ac:dyDescent="0.3"/>
    <row r="5754" s="66" customFormat="1" ht="14.4" x14ac:dyDescent="0.3"/>
    <row r="5755" s="66" customFormat="1" ht="14.4" x14ac:dyDescent="0.3"/>
    <row r="5756" s="66" customFormat="1" ht="14.4" x14ac:dyDescent="0.3"/>
    <row r="5757" s="66" customFormat="1" ht="14.4" x14ac:dyDescent="0.3"/>
    <row r="5758" s="66" customFormat="1" ht="14.4" x14ac:dyDescent="0.3"/>
    <row r="5759" s="66" customFormat="1" ht="14.4" x14ac:dyDescent="0.3"/>
    <row r="5760" s="66" customFormat="1" ht="14.4" x14ac:dyDescent="0.3"/>
    <row r="5761" s="66" customFormat="1" ht="14.4" x14ac:dyDescent="0.3"/>
    <row r="5762" s="66" customFormat="1" ht="14.4" x14ac:dyDescent="0.3"/>
    <row r="5763" s="66" customFormat="1" ht="14.4" x14ac:dyDescent="0.3"/>
    <row r="5764" s="66" customFormat="1" ht="14.4" x14ac:dyDescent="0.3"/>
    <row r="5765" s="66" customFormat="1" ht="14.4" x14ac:dyDescent="0.3"/>
    <row r="5766" s="66" customFormat="1" ht="14.4" x14ac:dyDescent="0.3"/>
    <row r="5767" s="66" customFormat="1" ht="14.4" x14ac:dyDescent="0.3"/>
    <row r="5768" s="66" customFormat="1" ht="14.4" x14ac:dyDescent="0.3"/>
    <row r="5769" s="66" customFormat="1" ht="14.4" x14ac:dyDescent="0.3"/>
    <row r="5770" s="66" customFormat="1" ht="14.4" x14ac:dyDescent="0.3"/>
    <row r="5771" s="66" customFormat="1" ht="14.4" x14ac:dyDescent="0.3"/>
    <row r="5772" s="66" customFormat="1" ht="14.4" x14ac:dyDescent="0.3"/>
    <row r="5773" s="66" customFormat="1" ht="14.4" x14ac:dyDescent="0.3"/>
    <row r="5774" s="66" customFormat="1" ht="14.4" x14ac:dyDescent="0.3"/>
    <row r="5775" s="66" customFormat="1" ht="14.4" x14ac:dyDescent="0.3"/>
    <row r="5776" s="66" customFormat="1" ht="14.4" x14ac:dyDescent="0.3"/>
    <row r="5777" s="66" customFormat="1" ht="14.4" x14ac:dyDescent="0.3"/>
    <row r="5778" s="66" customFormat="1" ht="14.4" x14ac:dyDescent="0.3"/>
    <row r="5779" s="66" customFormat="1" ht="14.4" x14ac:dyDescent="0.3"/>
    <row r="5780" s="66" customFormat="1" ht="14.4" x14ac:dyDescent="0.3"/>
    <row r="5781" s="66" customFormat="1" ht="14.4" x14ac:dyDescent="0.3"/>
    <row r="5782" s="66" customFormat="1" ht="14.4" x14ac:dyDescent="0.3"/>
    <row r="5783" s="66" customFormat="1" ht="14.4" x14ac:dyDescent="0.3"/>
    <row r="5784" s="66" customFormat="1" ht="14.4" x14ac:dyDescent="0.3"/>
    <row r="5785" s="66" customFormat="1" ht="14.4" x14ac:dyDescent="0.3"/>
    <row r="5786" s="66" customFormat="1" ht="14.4" x14ac:dyDescent="0.3"/>
    <row r="5787" s="66" customFormat="1" ht="14.4" x14ac:dyDescent="0.3"/>
    <row r="5788" s="66" customFormat="1" ht="14.4" x14ac:dyDescent="0.3"/>
    <row r="5789" s="66" customFormat="1" ht="14.4" x14ac:dyDescent="0.3"/>
    <row r="5790" s="66" customFormat="1" ht="14.4" x14ac:dyDescent="0.3"/>
    <row r="5791" s="66" customFormat="1" ht="14.4" x14ac:dyDescent="0.3"/>
    <row r="5792" s="66" customFormat="1" ht="14.4" x14ac:dyDescent="0.3"/>
    <row r="5793" s="66" customFormat="1" ht="14.4" x14ac:dyDescent="0.3"/>
    <row r="5794" s="66" customFormat="1" ht="14.4" x14ac:dyDescent="0.3"/>
    <row r="5795" s="66" customFormat="1" ht="14.4" x14ac:dyDescent="0.3"/>
    <row r="5796" s="66" customFormat="1" ht="14.4" x14ac:dyDescent="0.3"/>
    <row r="5797" s="66" customFormat="1" ht="14.4" x14ac:dyDescent="0.3"/>
    <row r="5798" s="66" customFormat="1" ht="14.4" x14ac:dyDescent="0.3"/>
    <row r="5799" s="66" customFormat="1" ht="14.4" x14ac:dyDescent="0.3"/>
    <row r="5800" s="66" customFormat="1" ht="14.4" x14ac:dyDescent="0.3"/>
    <row r="5801" s="66" customFormat="1" ht="14.4" x14ac:dyDescent="0.3"/>
    <row r="5802" s="66" customFormat="1" ht="14.4" x14ac:dyDescent="0.3"/>
    <row r="5803" s="66" customFormat="1" ht="14.4" x14ac:dyDescent="0.3"/>
    <row r="5804" s="66" customFormat="1" ht="14.4" x14ac:dyDescent="0.3"/>
    <row r="5805" s="66" customFormat="1" ht="14.4" x14ac:dyDescent="0.3"/>
    <row r="5806" s="66" customFormat="1" ht="14.4" x14ac:dyDescent="0.3"/>
    <row r="5807" s="66" customFormat="1" ht="14.4" x14ac:dyDescent="0.3"/>
    <row r="5808" s="66" customFormat="1" ht="14.4" x14ac:dyDescent="0.3"/>
    <row r="5809" s="66" customFormat="1" ht="14.4" x14ac:dyDescent="0.3"/>
    <row r="5810" s="66" customFormat="1" ht="14.4" x14ac:dyDescent="0.3"/>
    <row r="5811" s="66" customFormat="1" ht="14.4" x14ac:dyDescent="0.3"/>
    <row r="5812" s="66" customFormat="1" ht="14.4" x14ac:dyDescent="0.3"/>
    <row r="5813" s="66" customFormat="1" ht="14.4" x14ac:dyDescent="0.3"/>
    <row r="5814" s="66" customFormat="1" ht="14.4" x14ac:dyDescent="0.3"/>
    <row r="5815" s="66" customFormat="1" ht="14.4" x14ac:dyDescent="0.3"/>
    <row r="5816" s="66" customFormat="1" ht="14.4" x14ac:dyDescent="0.3"/>
    <row r="5817" s="66" customFormat="1" ht="14.4" x14ac:dyDescent="0.3"/>
    <row r="5818" s="66" customFormat="1" ht="14.4" x14ac:dyDescent="0.3"/>
    <row r="5819" s="66" customFormat="1" ht="14.4" x14ac:dyDescent="0.3"/>
    <row r="5820" s="66" customFormat="1" ht="14.4" x14ac:dyDescent="0.3"/>
    <row r="5821" s="66" customFormat="1" ht="14.4" x14ac:dyDescent="0.3"/>
    <row r="5822" s="66" customFormat="1" ht="14.4" x14ac:dyDescent="0.3"/>
    <row r="5823" s="66" customFormat="1" ht="14.4" x14ac:dyDescent="0.3"/>
    <row r="5824" s="66" customFormat="1" ht="14.4" x14ac:dyDescent="0.3"/>
    <row r="5825" s="66" customFormat="1" ht="14.4" x14ac:dyDescent="0.3"/>
    <row r="5826" s="66" customFormat="1" ht="14.4" x14ac:dyDescent="0.3"/>
    <row r="5827" s="66" customFormat="1" ht="14.4" x14ac:dyDescent="0.3"/>
    <row r="5828" s="66" customFormat="1" ht="14.4" x14ac:dyDescent="0.3"/>
    <row r="5829" s="66" customFormat="1" ht="14.4" x14ac:dyDescent="0.3"/>
    <row r="5830" s="66" customFormat="1" ht="14.4" x14ac:dyDescent="0.3"/>
    <row r="5831" s="66" customFormat="1" ht="14.4" x14ac:dyDescent="0.3"/>
    <row r="5832" s="66" customFormat="1" ht="14.4" x14ac:dyDescent="0.3"/>
    <row r="5833" s="66" customFormat="1" ht="14.4" x14ac:dyDescent="0.3"/>
    <row r="5834" s="66" customFormat="1" ht="14.4" x14ac:dyDescent="0.3"/>
    <row r="5835" s="66" customFormat="1" ht="14.4" x14ac:dyDescent="0.3"/>
    <row r="5836" s="66" customFormat="1" ht="14.4" x14ac:dyDescent="0.3"/>
    <row r="5837" s="66" customFormat="1" ht="14.4" x14ac:dyDescent="0.3"/>
    <row r="5838" s="66" customFormat="1" ht="14.4" x14ac:dyDescent="0.3"/>
    <row r="5839" s="66" customFormat="1" ht="14.4" x14ac:dyDescent="0.3"/>
    <row r="5840" s="66" customFormat="1" ht="14.4" x14ac:dyDescent="0.3"/>
    <row r="5841" s="66" customFormat="1" ht="14.4" x14ac:dyDescent="0.3"/>
    <row r="5842" s="66" customFormat="1" ht="14.4" x14ac:dyDescent="0.3"/>
    <row r="5843" s="66" customFormat="1" ht="14.4" x14ac:dyDescent="0.3"/>
    <row r="5844" s="66" customFormat="1" ht="14.4" x14ac:dyDescent="0.3"/>
    <row r="5845" s="66" customFormat="1" ht="14.4" x14ac:dyDescent="0.3"/>
    <row r="5846" s="66" customFormat="1" ht="14.4" x14ac:dyDescent="0.3"/>
    <row r="5847" s="66" customFormat="1" ht="14.4" x14ac:dyDescent="0.3"/>
    <row r="5848" s="66" customFormat="1" ht="14.4" x14ac:dyDescent="0.3"/>
    <row r="5849" s="66" customFormat="1" ht="14.4" x14ac:dyDescent="0.3"/>
    <row r="5850" s="66" customFormat="1" ht="14.4" x14ac:dyDescent="0.3"/>
    <row r="5851" s="66" customFormat="1" ht="14.4" x14ac:dyDescent="0.3"/>
    <row r="5852" s="66" customFormat="1" ht="14.4" x14ac:dyDescent="0.3"/>
    <row r="5853" s="66" customFormat="1" ht="14.4" x14ac:dyDescent="0.3"/>
    <row r="5854" s="66" customFormat="1" ht="14.4" x14ac:dyDescent="0.3"/>
    <row r="5855" s="66" customFormat="1" ht="14.4" x14ac:dyDescent="0.3"/>
    <row r="5856" s="66" customFormat="1" ht="14.4" x14ac:dyDescent="0.3"/>
    <row r="5857" s="66" customFormat="1" ht="14.4" x14ac:dyDescent="0.3"/>
    <row r="5858" s="66" customFormat="1" ht="14.4" x14ac:dyDescent="0.3"/>
    <row r="5859" s="66" customFormat="1" ht="14.4" x14ac:dyDescent="0.3"/>
    <row r="5860" s="66" customFormat="1" ht="14.4" x14ac:dyDescent="0.3"/>
    <row r="5861" s="66" customFormat="1" ht="14.4" x14ac:dyDescent="0.3"/>
    <row r="5862" s="66" customFormat="1" ht="14.4" x14ac:dyDescent="0.3"/>
    <row r="5863" s="66" customFormat="1" ht="14.4" x14ac:dyDescent="0.3"/>
    <row r="5864" s="66" customFormat="1" ht="14.4" x14ac:dyDescent="0.3"/>
    <row r="5865" s="66" customFormat="1" ht="14.4" x14ac:dyDescent="0.3"/>
    <row r="5866" s="66" customFormat="1" ht="14.4" x14ac:dyDescent="0.3"/>
    <row r="5867" s="66" customFormat="1" ht="14.4" x14ac:dyDescent="0.3"/>
    <row r="5868" s="66" customFormat="1" ht="14.4" x14ac:dyDescent="0.3"/>
    <row r="5869" s="66" customFormat="1" ht="14.4" x14ac:dyDescent="0.3"/>
    <row r="5870" s="66" customFormat="1" ht="14.4" x14ac:dyDescent="0.3"/>
    <row r="5871" s="66" customFormat="1" ht="14.4" x14ac:dyDescent="0.3"/>
    <row r="5872" s="66" customFormat="1" ht="14.4" x14ac:dyDescent="0.3"/>
    <row r="5873" s="66" customFormat="1" ht="14.4" x14ac:dyDescent="0.3"/>
    <row r="5874" s="66" customFormat="1" ht="14.4" x14ac:dyDescent="0.3"/>
    <row r="5875" s="66" customFormat="1" ht="14.4" x14ac:dyDescent="0.3"/>
    <row r="5876" s="66" customFormat="1" ht="14.4" x14ac:dyDescent="0.3"/>
    <row r="5877" s="66" customFormat="1" ht="14.4" x14ac:dyDescent="0.3"/>
    <row r="5878" s="66" customFormat="1" ht="14.4" x14ac:dyDescent="0.3"/>
    <row r="5879" s="66" customFormat="1" ht="14.4" x14ac:dyDescent="0.3"/>
    <row r="5880" s="66" customFormat="1" ht="14.4" x14ac:dyDescent="0.3"/>
    <row r="5881" s="66" customFormat="1" ht="14.4" x14ac:dyDescent="0.3"/>
    <row r="5882" s="66" customFormat="1" ht="14.4" x14ac:dyDescent="0.3"/>
    <row r="5883" s="66" customFormat="1" ht="14.4" x14ac:dyDescent="0.3"/>
    <row r="5884" s="66" customFormat="1" ht="14.4" x14ac:dyDescent="0.3"/>
    <row r="5885" s="66" customFormat="1" ht="14.4" x14ac:dyDescent="0.3"/>
    <row r="5886" s="66" customFormat="1" ht="14.4" x14ac:dyDescent="0.3"/>
    <row r="5887" s="66" customFormat="1" ht="14.4" x14ac:dyDescent="0.3"/>
    <row r="5888" s="66" customFormat="1" ht="14.4" x14ac:dyDescent="0.3"/>
    <row r="5889" s="66" customFormat="1" ht="14.4" x14ac:dyDescent="0.3"/>
    <row r="5890" s="66" customFormat="1" ht="14.4" x14ac:dyDescent="0.3"/>
    <row r="5891" s="66" customFormat="1" ht="14.4" x14ac:dyDescent="0.3"/>
    <row r="5892" s="66" customFormat="1" ht="14.4" x14ac:dyDescent="0.3"/>
    <row r="5893" s="66" customFormat="1" ht="14.4" x14ac:dyDescent="0.3"/>
    <row r="5894" s="66" customFormat="1" ht="14.4" x14ac:dyDescent="0.3"/>
    <row r="5895" s="66" customFormat="1" ht="14.4" x14ac:dyDescent="0.3"/>
    <row r="5896" s="66" customFormat="1" ht="14.4" x14ac:dyDescent="0.3"/>
    <row r="5897" s="66" customFormat="1" ht="14.4" x14ac:dyDescent="0.3"/>
    <row r="5898" s="66" customFormat="1" ht="14.4" x14ac:dyDescent="0.3"/>
    <row r="5899" s="66" customFormat="1" ht="14.4" x14ac:dyDescent="0.3"/>
    <row r="5900" s="66" customFormat="1" ht="14.4" x14ac:dyDescent="0.3"/>
    <row r="5901" s="66" customFormat="1" ht="14.4" x14ac:dyDescent="0.3"/>
    <row r="5902" s="66" customFormat="1" ht="14.4" x14ac:dyDescent="0.3"/>
    <row r="5903" s="66" customFormat="1" ht="14.4" x14ac:dyDescent="0.3"/>
    <row r="5904" s="66" customFormat="1" ht="14.4" x14ac:dyDescent="0.3"/>
    <row r="5905" s="66" customFormat="1" ht="14.4" x14ac:dyDescent="0.3"/>
    <row r="5906" s="66" customFormat="1" ht="14.4" x14ac:dyDescent="0.3"/>
    <row r="5907" s="66" customFormat="1" ht="14.4" x14ac:dyDescent="0.3"/>
    <row r="5908" s="66" customFormat="1" ht="14.4" x14ac:dyDescent="0.3"/>
    <row r="5909" s="66" customFormat="1" ht="14.4" x14ac:dyDescent="0.3"/>
    <row r="5910" s="66" customFormat="1" ht="14.4" x14ac:dyDescent="0.3"/>
    <row r="5911" s="66" customFormat="1" ht="14.4" x14ac:dyDescent="0.3"/>
    <row r="5912" s="66" customFormat="1" ht="14.4" x14ac:dyDescent="0.3"/>
    <row r="5913" s="66" customFormat="1" ht="14.4" x14ac:dyDescent="0.3"/>
    <row r="5914" s="66" customFormat="1" ht="14.4" x14ac:dyDescent="0.3"/>
    <row r="5915" s="66" customFormat="1" ht="14.4" x14ac:dyDescent="0.3"/>
    <row r="5916" s="66" customFormat="1" ht="14.4" x14ac:dyDescent="0.3"/>
    <row r="5917" s="66" customFormat="1" ht="14.4" x14ac:dyDescent="0.3"/>
    <row r="5918" s="66" customFormat="1" ht="14.4" x14ac:dyDescent="0.3"/>
    <row r="5919" s="66" customFormat="1" ht="14.4" x14ac:dyDescent="0.3"/>
    <row r="5920" s="66" customFormat="1" ht="14.4" x14ac:dyDescent="0.3"/>
    <row r="5921" s="66" customFormat="1" ht="14.4" x14ac:dyDescent="0.3"/>
    <row r="5922" s="66" customFormat="1" ht="14.4" x14ac:dyDescent="0.3"/>
    <row r="5923" s="66" customFormat="1" ht="14.4" x14ac:dyDescent="0.3"/>
    <row r="5924" s="66" customFormat="1" ht="14.4" x14ac:dyDescent="0.3"/>
    <row r="5925" s="66" customFormat="1" ht="14.4" x14ac:dyDescent="0.3"/>
    <row r="5926" s="66" customFormat="1" ht="14.4" x14ac:dyDescent="0.3"/>
    <row r="5927" s="66" customFormat="1" ht="14.4" x14ac:dyDescent="0.3"/>
    <row r="5928" s="66" customFormat="1" ht="14.4" x14ac:dyDescent="0.3"/>
    <row r="5929" s="66" customFormat="1" ht="14.4" x14ac:dyDescent="0.3"/>
    <row r="5930" s="66" customFormat="1" ht="14.4" x14ac:dyDescent="0.3"/>
    <row r="5931" s="66" customFormat="1" ht="14.4" x14ac:dyDescent="0.3"/>
    <row r="5932" s="66" customFormat="1" ht="14.4" x14ac:dyDescent="0.3"/>
    <row r="5933" s="66" customFormat="1" ht="14.4" x14ac:dyDescent="0.3"/>
    <row r="5934" s="66" customFormat="1" ht="14.4" x14ac:dyDescent="0.3"/>
    <row r="5935" s="66" customFormat="1" ht="14.4" x14ac:dyDescent="0.3"/>
    <row r="5936" s="66" customFormat="1" ht="14.4" x14ac:dyDescent="0.3"/>
    <row r="5937" s="66" customFormat="1" ht="14.4" x14ac:dyDescent="0.3"/>
    <row r="5938" s="66" customFormat="1" ht="14.4" x14ac:dyDescent="0.3"/>
    <row r="5939" s="66" customFormat="1" ht="14.4" x14ac:dyDescent="0.3"/>
    <row r="5940" s="66" customFormat="1" ht="14.4" x14ac:dyDescent="0.3"/>
    <row r="5941" s="66" customFormat="1" ht="14.4" x14ac:dyDescent="0.3"/>
    <row r="5942" s="66" customFormat="1" ht="14.4" x14ac:dyDescent="0.3"/>
    <row r="5943" s="66" customFormat="1" ht="14.4" x14ac:dyDescent="0.3"/>
    <row r="5944" s="66" customFormat="1" ht="14.4" x14ac:dyDescent="0.3"/>
    <row r="5945" s="66" customFormat="1" ht="14.4" x14ac:dyDescent="0.3"/>
    <row r="5946" s="66" customFormat="1" ht="14.4" x14ac:dyDescent="0.3"/>
    <row r="5947" s="66" customFormat="1" ht="14.4" x14ac:dyDescent="0.3"/>
    <row r="5948" s="66" customFormat="1" ht="14.4" x14ac:dyDescent="0.3"/>
    <row r="5949" s="66" customFormat="1" ht="14.4" x14ac:dyDescent="0.3"/>
    <row r="5950" s="66" customFormat="1" ht="14.4" x14ac:dyDescent="0.3"/>
    <row r="5951" s="66" customFormat="1" ht="14.4" x14ac:dyDescent="0.3"/>
    <row r="5952" s="66" customFormat="1" ht="14.4" x14ac:dyDescent="0.3"/>
    <row r="5953" s="66" customFormat="1" ht="14.4" x14ac:dyDescent="0.3"/>
    <row r="5954" s="66" customFormat="1" ht="14.4" x14ac:dyDescent="0.3"/>
    <row r="5955" s="66" customFormat="1" ht="14.4" x14ac:dyDescent="0.3"/>
    <row r="5956" s="66" customFormat="1" ht="14.4" x14ac:dyDescent="0.3"/>
    <row r="5957" s="66" customFormat="1" ht="14.4" x14ac:dyDescent="0.3"/>
    <row r="5958" s="66" customFormat="1" ht="14.4" x14ac:dyDescent="0.3"/>
    <row r="5959" s="66" customFormat="1" ht="14.4" x14ac:dyDescent="0.3"/>
    <row r="5960" s="66" customFormat="1" ht="14.4" x14ac:dyDescent="0.3"/>
    <row r="5961" s="66" customFormat="1" ht="14.4" x14ac:dyDescent="0.3"/>
    <row r="5962" s="66" customFormat="1" ht="14.4" x14ac:dyDescent="0.3"/>
    <row r="5963" s="66" customFormat="1" ht="14.4" x14ac:dyDescent="0.3"/>
    <row r="5964" s="66" customFormat="1" ht="14.4" x14ac:dyDescent="0.3"/>
    <row r="5965" s="66" customFormat="1" ht="14.4" x14ac:dyDescent="0.3"/>
    <row r="5966" s="66" customFormat="1" ht="14.4" x14ac:dyDescent="0.3"/>
    <row r="5967" s="66" customFormat="1" ht="14.4" x14ac:dyDescent="0.3"/>
    <row r="5968" s="66" customFormat="1" ht="14.4" x14ac:dyDescent="0.3"/>
    <row r="5969" s="66" customFormat="1" ht="14.4" x14ac:dyDescent="0.3"/>
    <row r="5970" s="66" customFormat="1" ht="14.4" x14ac:dyDescent="0.3"/>
    <row r="5971" s="66" customFormat="1" ht="14.4" x14ac:dyDescent="0.3"/>
    <row r="5972" s="66" customFormat="1" ht="14.4" x14ac:dyDescent="0.3"/>
    <row r="5973" s="66" customFormat="1" ht="14.4" x14ac:dyDescent="0.3"/>
    <row r="5974" s="66" customFormat="1" ht="14.4" x14ac:dyDescent="0.3"/>
    <row r="5975" s="66" customFormat="1" ht="14.4" x14ac:dyDescent="0.3"/>
    <row r="5976" s="66" customFormat="1" ht="14.4" x14ac:dyDescent="0.3"/>
    <row r="5977" s="66" customFormat="1" ht="14.4" x14ac:dyDescent="0.3"/>
    <row r="5978" s="66" customFormat="1" ht="14.4" x14ac:dyDescent="0.3"/>
    <row r="5979" s="66" customFormat="1" ht="14.4" x14ac:dyDescent="0.3"/>
    <row r="5980" s="66" customFormat="1" ht="14.4" x14ac:dyDescent="0.3"/>
    <row r="5981" s="66" customFormat="1" ht="14.4" x14ac:dyDescent="0.3"/>
    <row r="5982" s="66" customFormat="1" ht="14.4" x14ac:dyDescent="0.3"/>
    <row r="5983" s="66" customFormat="1" ht="14.4" x14ac:dyDescent="0.3"/>
    <row r="5984" s="66" customFormat="1" ht="14.4" x14ac:dyDescent="0.3"/>
    <row r="5985" s="66" customFormat="1" ht="14.4" x14ac:dyDescent="0.3"/>
    <row r="5986" s="66" customFormat="1" ht="14.4" x14ac:dyDescent="0.3"/>
    <row r="5987" s="66" customFormat="1" ht="14.4" x14ac:dyDescent="0.3"/>
    <row r="5988" s="66" customFormat="1" ht="14.4" x14ac:dyDescent="0.3"/>
    <row r="5989" s="66" customFormat="1" ht="14.4" x14ac:dyDescent="0.3"/>
    <row r="5990" s="66" customFormat="1" ht="14.4" x14ac:dyDescent="0.3"/>
    <row r="5991" s="66" customFormat="1" ht="14.4" x14ac:dyDescent="0.3"/>
    <row r="5992" s="66" customFormat="1" ht="14.4" x14ac:dyDescent="0.3"/>
    <row r="5993" s="66" customFormat="1" ht="14.4" x14ac:dyDescent="0.3"/>
    <row r="5994" s="66" customFormat="1" ht="14.4" x14ac:dyDescent="0.3"/>
    <row r="5995" s="66" customFormat="1" ht="14.4" x14ac:dyDescent="0.3"/>
    <row r="5996" s="66" customFormat="1" ht="14.4" x14ac:dyDescent="0.3"/>
    <row r="5997" s="66" customFormat="1" ht="14.4" x14ac:dyDescent="0.3"/>
    <row r="5998" s="66" customFormat="1" ht="14.4" x14ac:dyDescent="0.3"/>
    <row r="5999" s="66" customFormat="1" ht="14.4" x14ac:dyDescent="0.3"/>
    <row r="6000" s="66" customFormat="1" ht="14.4" x14ac:dyDescent="0.3"/>
    <row r="6001" s="66" customFormat="1" ht="14.4" x14ac:dyDescent="0.3"/>
    <row r="6002" s="66" customFormat="1" ht="14.4" x14ac:dyDescent="0.3"/>
    <row r="6003" s="66" customFormat="1" ht="14.4" x14ac:dyDescent="0.3"/>
    <row r="6004" s="66" customFormat="1" ht="14.4" x14ac:dyDescent="0.3"/>
    <row r="6005" s="66" customFormat="1" ht="14.4" x14ac:dyDescent="0.3"/>
    <row r="6006" s="66" customFormat="1" ht="14.4" x14ac:dyDescent="0.3"/>
    <row r="6007" s="66" customFormat="1" ht="14.4" x14ac:dyDescent="0.3"/>
    <row r="6008" s="66" customFormat="1" ht="14.4" x14ac:dyDescent="0.3"/>
    <row r="6009" s="66" customFormat="1" ht="14.4" x14ac:dyDescent="0.3"/>
    <row r="6010" s="66" customFormat="1" ht="14.4" x14ac:dyDescent="0.3"/>
    <row r="6011" s="66" customFormat="1" ht="14.4" x14ac:dyDescent="0.3"/>
    <row r="6012" s="66" customFormat="1" ht="14.4" x14ac:dyDescent="0.3"/>
    <row r="6013" s="66" customFormat="1" ht="14.4" x14ac:dyDescent="0.3"/>
    <row r="6014" s="66" customFormat="1" ht="14.4" x14ac:dyDescent="0.3"/>
    <row r="6015" s="66" customFormat="1" ht="14.4" x14ac:dyDescent="0.3"/>
    <row r="6016" s="66" customFormat="1" ht="14.4" x14ac:dyDescent="0.3"/>
    <row r="6017" s="66" customFormat="1" ht="14.4" x14ac:dyDescent="0.3"/>
    <row r="6018" s="66" customFormat="1" ht="14.4" x14ac:dyDescent="0.3"/>
    <row r="6019" s="66" customFormat="1" ht="14.4" x14ac:dyDescent="0.3"/>
    <row r="6020" s="66" customFormat="1" ht="14.4" x14ac:dyDescent="0.3"/>
    <row r="6021" s="66" customFormat="1" ht="14.4" x14ac:dyDescent="0.3"/>
    <row r="6022" s="66" customFormat="1" ht="14.4" x14ac:dyDescent="0.3"/>
    <row r="6023" s="66" customFormat="1" ht="14.4" x14ac:dyDescent="0.3"/>
    <row r="6024" s="66" customFormat="1" ht="14.4" x14ac:dyDescent="0.3"/>
    <row r="6025" s="66" customFormat="1" ht="14.4" x14ac:dyDescent="0.3"/>
    <row r="6026" s="66" customFormat="1" ht="14.4" x14ac:dyDescent="0.3"/>
    <row r="6027" s="66" customFormat="1" ht="14.4" x14ac:dyDescent="0.3"/>
    <row r="6028" s="66" customFormat="1" ht="14.4" x14ac:dyDescent="0.3"/>
    <row r="6029" s="66" customFormat="1" ht="14.4" x14ac:dyDescent="0.3"/>
    <row r="6030" s="66" customFormat="1" ht="14.4" x14ac:dyDescent="0.3"/>
    <row r="6031" s="66" customFormat="1" ht="14.4" x14ac:dyDescent="0.3"/>
    <row r="6032" s="66" customFormat="1" ht="14.4" x14ac:dyDescent="0.3"/>
    <row r="6033" s="66" customFormat="1" ht="14.4" x14ac:dyDescent="0.3"/>
    <row r="6034" s="66" customFormat="1" ht="14.4" x14ac:dyDescent="0.3"/>
    <row r="6035" s="66" customFormat="1" ht="14.4" x14ac:dyDescent="0.3"/>
    <row r="6036" s="66" customFormat="1" ht="14.4" x14ac:dyDescent="0.3"/>
    <row r="6037" s="66" customFormat="1" ht="14.4" x14ac:dyDescent="0.3"/>
    <row r="6038" s="66" customFormat="1" ht="14.4" x14ac:dyDescent="0.3"/>
    <row r="6039" s="66" customFormat="1" ht="14.4" x14ac:dyDescent="0.3"/>
    <row r="6040" s="66" customFormat="1" ht="14.4" x14ac:dyDescent="0.3"/>
    <row r="6041" s="66" customFormat="1" ht="14.4" x14ac:dyDescent="0.3"/>
    <row r="6042" s="66" customFormat="1" ht="14.4" x14ac:dyDescent="0.3"/>
    <row r="6043" s="66" customFormat="1" ht="14.4" x14ac:dyDescent="0.3"/>
    <row r="6044" s="66" customFormat="1" ht="14.4" x14ac:dyDescent="0.3"/>
    <row r="6045" s="66" customFormat="1" ht="14.4" x14ac:dyDescent="0.3"/>
    <row r="6046" s="66" customFormat="1" ht="14.4" x14ac:dyDescent="0.3"/>
    <row r="6047" s="66" customFormat="1" ht="14.4" x14ac:dyDescent="0.3"/>
    <row r="6048" s="66" customFormat="1" ht="14.4" x14ac:dyDescent="0.3"/>
    <row r="6049" s="66" customFormat="1" ht="14.4" x14ac:dyDescent="0.3"/>
    <row r="6050" s="66" customFormat="1" ht="14.4" x14ac:dyDescent="0.3"/>
    <row r="6051" s="66" customFormat="1" ht="14.4" x14ac:dyDescent="0.3"/>
    <row r="6052" s="66" customFormat="1" ht="14.4" x14ac:dyDescent="0.3"/>
    <row r="6053" s="66" customFormat="1" ht="14.4" x14ac:dyDescent="0.3"/>
    <row r="6054" s="66" customFormat="1" ht="14.4" x14ac:dyDescent="0.3"/>
    <row r="6055" s="66" customFormat="1" ht="14.4" x14ac:dyDescent="0.3"/>
    <row r="6056" s="66" customFormat="1" ht="14.4" x14ac:dyDescent="0.3"/>
    <row r="6057" s="66" customFormat="1" ht="14.4" x14ac:dyDescent="0.3"/>
    <row r="6058" s="66" customFormat="1" ht="14.4" x14ac:dyDescent="0.3"/>
    <row r="6059" s="66" customFormat="1" ht="14.4" x14ac:dyDescent="0.3"/>
    <row r="6060" s="66" customFormat="1" ht="14.4" x14ac:dyDescent="0.3"/>
    <row r="6061" s="66" customFormat="1" ht="14.4" x14ac:dyDescent="0.3"/>
    <row r="6062" s="66" customFormat="1" ht="14.4" x14ac:dyDescent="0.3"/>
    <row r="6063" s="66" customFormat="1" ht="14.4" x14ac:dyDescent="0.3"/>
    <row r="6064" s="66" customFormat="1" ht="14.4" x14ac:dyDescent="0.3"/>
    <row r="6065" s="66" customFormat="1" ht="14.4" x14ac:dyDescent="0.3"/>
    <row r="6066" s="66" customFormat="1" ht="14.4" x14ac:dyDescent="0.3"/>
    <row r="6067" s="66" customFormat="1" ht="14.4" x14ac:dyDescent="0.3"/>
    <row r="6068" s="66" customFormat="1" ht="14.4" x14ac:dyDescent="0.3"/>
    <row r="6069" s="66" customFormat="1" ht="14.4" x14ac:dyDescent="0.3"/>
    <row r="6070" s="66" customFormat="1" ht="14.4" x14ac:dyDescent="0.3"/>
    <row r="6071" s="66" customFormat="1" ht="14.4" x14ac:dyDescent="0.3"/>
    <row r="6072" s="66" customFormat="1" ht="14.4" x14ac:dyDescent="0.3"/>
    <row r="6073" s="66" customFormat="1" ht="14.4" x14ac:dyDescent="0.3"/>
    <row r="6074" s="66" customFormat="1" ht="14.4" x14ac:dyDescent="0.3"/>
    <row r="6075" s="66" customFormat="1" ht="14.4" x14ac:dyDescent="0.3"/>
    <row r="6076" s="66" customFormat="1" ht="14.4" x14ac:dyDescent="0.3"/>
    <row r="6077" s="66" customFormat="1" ht="14.4" x14ac:dyDescent="0.3"/>
    <row r="6078" s="66" customFormat="1" ht="14.4" x14ac:dyDescent="0.3"/>
    <row r="6079" s="66" customFormat="1" ht="14.4" x14ac:dyDescent="0.3"/>
    <row r="6080" s="66" customFormat="1" ht="14.4" x14ac:dyDescent="0.3"/>
    <row r="6081" s="66" customFormat="1" ht="14.4" x14ac:dyDescent="0.3"/>
    <row r="6082" s="66" customFormat="1" ht="14.4" x14ac:dyDescent="0.3"/>
    <row r="6083" s="66" customFormat="1" ht="14.4" x14ac:dyDescent="0.3"/>
    <row r="6084" s="66" customFormat="1" ht="14.4" x14ac:dyDescent="0.3"/>
    <row r="6085" s="66" customFormat="1" ht="14.4" x14ac:dyDescent="0.3"/>
    <row r="6086" s="66" customFormat="1" ht="14.4" x14ac:dyDescent="0.3"/>
    <row r="6087" s="66" customFormat="1" ht="14.4" x14ac:dyDescent="0.3"/>
    <row r="6088" s="66" customFormat="1" ht="14.4" x14ac:dyDescent="0.3"/>
    <row r="6089" s="66" customFormat="1" ht="14.4" x14ac:dyDescent="0.3"/>
    <row r="6090" s="66" customFormat="1" ht="14.4" x14ac:dyDescent="0.3"/>
    <row r="6091" s="66" customFormat="1" ht="14.4" x14ac:dyDescent="0.3"/>
    <row r="6092" s="66" customFormat="1" ht="14.4" x14ac:dyDescent="0.3"/>
    <row r="6093" s="66" customFormat="1" ht="14.4" x14ac:dyDescent="0.3"/>
    <row r="6094" s="66" customFormat="1" ht="14.4" x14ac:dyDescent="0.3"/>
    <row r="6095" s="66" customFormat="1" ht="14.4" x14ac:dyDescent="0.3"/>
    <row r="6096" s="66" customFormat="1" ht="14.4" x14ac:dyDescent="0.3"/>
    <row r="6097" s="66" customFormat="1" ht="14.4" x14ac:dyDescent="0.3"/>
    <row r="6098" s="66" customFormat="1" ht="14.4" x14ac:dyDescent="0.3"/>
    <row r="6099" s="66" customFormat="1" ht="14.4" x14ac:dyDescent="0.3"/>
    <row r="6100" s="66" customFormat="1" ht="14.4" x14ac:dyDescent="0.3"/>
    <row r="6101" s="66" customFormat="1" ht="14.4" x14ac:dyDescent="0.3"/>
    <row r="6102" s="66" customFormat="1" ht="14.4" x14ac:dyDescent="0.3"/>
    <row r="6103" s="66" customFormat="1" ht="14.4" x14ac:dyDescent="0.3"/>
    <row r="6104" s="66" customFormat="1" ht="14.4" x14ac:dyDescent="0.3"/>
    <row r="6105" s="66" customFormat="1" ht="14.4" x14ac:dyDescent="0.3"/>
    <row r="6106" s="66" customFormat="1" ht="14.4" x14ac:dyDescent="0.3"/>
    <row r="6107" s="66" customFormat="1" ht="14.4" x14ac:dyDescent="0.3"/>
    <row r="6108" s="66" customFormat="1" ht="14.4" x14ac:dyDescent="0.3"/>
    <row r="6109" s="66" customFormat="1" ht="14.4" x14ac:dyDescent="0.3"/>
    <row r="6110" s="66" customFormat="1" ht="14.4" x14ac:dyDescent="0.3"/>
    <row r="6111" s="66" customFormat="1" ht="14.4" x14ac:dyDescent="0.3"/>
    <row r="6112" s="66" customFormat="1" ht="14.4" x14ac:dyDescent="0.3"/>
    <row r="6113" s="66" customFormat="1" ht="14.4" x14ac:dyDescent="0.3"/>
    <row r="6114" s="66" customFormat="1" ht="14.4" x14ac:dyDescent="0.3"/>
    <row r="6115" s="66" customFormat="1" ht="14.4" x14ac:dyDescent="0.3"/>
    <row r="6116" s="66" customFormat="1" ht="14.4" x14ac:dyDescent="0.3"/>
    <row r="6117" s="66" customFormat="1" ht="14.4" x14ac:dyDescent="0.3"/>
    <row r="6118" s="66" customFormat="1" ht="14.4" x14ac:dyDescent="0.3"/>
    <row r="6119" s="66" customFormat="1" ht="14.4" x14ac:dyDescent="0.3"/>
    <row r="6120" s="66" customFormat="1" ht="14.4" x14ac:dyDescent="0.3"/>
    <row r="6121" s="66" customFormat="1" ht="14.4" x14ac:dyDescent="0.3"/>
    <row r="6122" s="66" customFormat="1" ht="14.4" x14ac:dyDescent="0.3"/>
    <row r="6123" s="66" customFormat="1" ht="14.4" x14ac:dyDescent="0.3"/>
    <row r="6124" s="66" customFormat="1" ht="14.4" x14ac:dyDescent="0.3"/>
    <row r="6125" s="66" customFormat="1" ht="14.4" x14ac:dyDescent="0.3"/>
    <row r="6126" s="66" customFormat="1" ht="14.4" x14ac:dyDescent="0.3"/>
    <row r="6127" s="66" customFormat="1" ht="14.4" x14ac:dyDescent="0.3"/>
    <row r="6128" s="66" customFormat="1" ht="14.4" x14ac:dyDescent="0.3"/>
    <row r="6129" s="66" customFormat="1" ht="14.4" x14ac:dyDescent="0.3"/>
    <row r="6130" s="66" customFormat="1" ht="14.4" x14ac:dyDescent="0.3"/>
    <row r="6131" s="66" customFormat="1" ht="14.4" x14ac:dyDescent="0.3"/>
    <row r="6132" s="66" customFormat="1" ht="14.4" x14ac:dyDescent="0.3"/>
    <row r="6133" s="66" customFormat="1" ht="14.4" x14ac:dyDescent="0.3"/>
    <row r="6134" s="66" customFormat="1" ht="14.4" x14ac:dyDescent="0.3"/>
    <row r="6135" s="66" customFormat="1" ht="14.4" x14ac:dyDescent="0.3"/>
    <row r="6136" s="66" customFormat="1" ht="14.4" x14ac:dyDescent="0.3"/>
    <row r="6137" s="66" customFormat="1" ht="14.4" x14ac:dyDescent="0.3"/>
    <row r="6138" s="66" customFormat="1" ht="14.4" x14ac:dyDescent="0.3"/>
    <row r="6139" s="66" customFormat="1" ht="14.4" x14ac:dyDescent="0.3"/>
    <row r="6140" s="66" customFormat="1" ht="14.4" x14ac:dyDescent="0.3"/>
    <row r="6141" s="66" customFormat="1" ht="14.4" x14ac:dyDescent="0.3"/>
    <row r="6142" s="66" customFormat="1" ht="14.4" x14ac:dyDescent="0.3"/>
    <row r="6143" s="66" customFormat="1" ht="14.4" x14ac:dyDescent="0.3"/>
    <row r="6144" s="66" customFormat="1" ht="14.4" x14ac:dyDescent="0.3"/>
    <row r="6145" s="66" customFormat="1" ht="14.4" x14ac:dyDescent="0.3"/>
    <row r="6146" s="66" customFormat="1" ht="14.4" x14ac:dyDescent="0.3"/>
    <row r="6147" s="66" customFormat="1" ht="14.4" x14ac:dyDescent="0.3"/>
    <row r="6148" s="66" customFormat="1" ht="14.4" x14ac:dyDescent="0.3"/>
    <row r="6149" s="66" customFormat="1" ht="14.4" x14ac:dyDescent="0.3"/>
    <row r="6150" s="66" customFormat="1" ht="14.4" x14ac:dyDescent="0.3"/>
    <row r="6151" s="66" customFormat="1" ht="14.4" x14ac:dyDescent="0.3"/>
    <row r="6152" s="66" customFormat="1" ht="14.4" x14ac:dyDescent="0.3"/>
    <row r="6153" s="66" customFormat="1" ht="14.4" x14ac:dyDescent="0.3"/>
    <row r="6154" s="66" customFormat="1" ht="14.4" x14ac:dyDescent="0.3"/>
    <row r="6155" s="66" customFormat="1" ht="14.4" x14ac:dyDescent="0.3"/>
    <row r="6156" s="66" customFormat="1" ht="14.4" x14ac:dyDescent="0.3"/>
    <row r="6157" s="66" customFormat="1" ht="14.4" x14ac:dyDescent="0.3"/>
    <row r="6158" s="66" customFormat="1" ht="14.4" x14ac:dyDescent="0.3"/>
    <row r="6159" s="66" customFormat="1" ht="14.4" x14ac:dyDescent="0.3"/>
    <row r="6160" s="66" customFormat="1" ht="14.4" x14ac:dyDescent="0.3"/>
    <row r="6161" s="66" customFormat="1" ht="14.4" x14ac:dyDescent="0.3"/>
    <row r="6162" s="66" customFormat="1" ht="14.4" x14ac:dyDescent="0.3"/>
    <row r="6163" s="66" customFormat="1" ht="14.4" x14ac:dyDescent="0.3"/>
    <row r="6164" s="66" customFormat="1" ht="14.4" x14ac:dyDescent="0.3"/>
    <row r="6165" s="66" customFormat="1" ht="14.4" x14ac:dyDescent="0.3"/>
    <row r="6166" s="66" customFormat="1" ht="14.4" x14ac:dyDescent="0.3"/>
    <row r="6167" s="66" customFormat="1" ht="14.4" x14ac:dyDescent="0.3"/>
    <row r="6168" s="66" customFormat="1" ht="14.4" x14ac:dyDescent="0.3"/>
    <row r="6169" s="66" customFormat="1" ht="14.4" x14ac:dyDescent="0.3"/>
    <row r="6170" s="66" customFormat="1" ht="14.4" x14ac:dyDescent="0.3"/>
    <row r="6171" s="66" customFormat="1" ht="14.4" x14ac:dyDescent="0.3"/>
    <row r="6172" s="66" customFormat="1" ht="14.4" x14ac:dyDescent="0.3"/>
    <row r="6173" s="66" customFormat="1" ht="14.4" x14ac:dyDescent="0.3"/>
    <row r="6174" s="66" customFormat="1" ht="14.4" x14ac:dyDescent="0.3"/>
    <row r="6175" s="66" customFormat="1" ht="14.4" x14ac:dyDescent="0.3"/>
    <row r="6176" s="66" customFormat="1" ht="14.4" x14ac:dyDescent="0.3"/>
    <row r="6177" s="66" customFormat="1" ht="14.4" x14ac:dyDescent="0.3"/>
    <row r="6178" s="66" customFormat="1" ht="14.4" x14ac:dyDescent="0.3"/>
    <row r="6179" s="66" customFormat="1" ht="14.4" x14ac:dyDescent="0.3"/>
    <row r="6180" s="66" customFormat="1" ht="14.4" x14ac:dyDescent="0.3"/>
    <row r="6181" s="66" customFormat="1" ht="14.4" x14ac:dyDescent="0.3"/>
    <row r="6182" s="66" customFormat="1" ht="14.4" x14ac:dyDescent="0.3"/>
    <row r="6183" s="66" customFormat="1" ht="14.4" x14ac:dyDescent="0.3"/>
    <row r="6184" s="66" customFormat="1" ht="14.4" x14ac:dyDescent="0.3"/>
    <row r="6185" s="66" customFormat="1" ht="14.4" x14ac:dyDescent="0.3"/>
    <row r="6186" s="66" customFormat="1" ht="14.4" x14ac:dyDescent="0.3"/>
    <row r="6187" s="66" customFormat="1" ht="14.4" x14ac:dyDescent="0.3"/>
    <row r="6188" s="66" customFormat="1" ht="14.4" x14ac:dyDescent="0.3"/>
    <row r="6189" s="66" customFormat="1" ht="14.4" x14ac:dyDescent="0.3"/>
    <row r="6190" s="66" customFormat="1" ht="14.4" x14ac:dyDescent="0.3"/>
    <row r="6191" s="66" customFormat="1" ht="14.4" x14ac:dyDescent="0.3"/>
    <row r="6192" s="66" customFormat="1" ht="14.4" x14ac:dyDescent="0.3"/>
    <row r="6193" s="66" customFormat="1" ht="14.4" x14ac:dyDescent="0.3"/>
    <row r="6194" s="66" customFormat="1" ht="14.4" x14ac:dyDescent="0.3"/>
    <row r="6195" s="66" customFormat="1" ht="14.4" x14ac:dyDescent="0.3"/>
    <row r="6196" s="66" customFormat="1" ht="14.4" x14ac:dyDescent="0.3"/>
    <row r="6197" s="66" customFormat="1" ht="14.4" x14ac:dyDescent="0.3"/>
    <row r="6198" s="66" customFormat="1" ht="14.4" x14ac:dyDescent="0.3"/>
    <row r="6199" s="66" customFormat="1" ht="14.4" x14ac:dyDescent="0.3"/>
    <row r="6200" s="66" customFormat="1" ht="14.4" x14ac:dyDescent="0.3"/>
    <row r="6201" s="66" customFormat="1" ht="14.4" x14ac:dyDescent="0.3"/>
    <row r="6202" s="66" customFormat="1" ht="14.4" x14ac:dyDescent="0.3"/>
    <row r="6203" s="66" customFormat="1" ht="14.4" x14ac:dyDescent="0.3"/>
    <row r="6204" s="66" customFormat="1" ht="14.4" x14ac:dyDescent="0.3"/>
    <row r="6205" s="66" customFormat="1" ht="14.4" x14ac:dyDescent="0.3"/>
    <row r="6206" s="66" customFormat="1" ht="14.4" x14ac:dyDescent="0.3"/>
    <row r="6207" s="66" customFormat="1" ht="14.4" x14ac:dyDescent="0.3"/>
    <row r="6208" s="66" customFormat="1" ht="14.4" x14ac:dyDescent="0.3"/>
    <row r="6209" s="66" customFormat="1" ht="14.4" x14ac:dyDescent="0.3"/>
    <row r="6210" s="66" customFormat="1" ht="14.4" x14ac:dyDescent="0.3"/>
    <row r="6211" s="66" customFormat="1" ht="14.4" x14ac:dyDescent="0.3"/>
    <row r="6212" s="66" customFormat="1" ht="14.4" x14ac:dyDescent="0.3"/>
    <row r="6213" s="66" customFormat="1" ht="14.4" x14ac:dyDescent="0.3"/>
    <row r="6214" s="66" customFormat="1" ht="14.4" x14ac:dyDescent="0.3"/>
    <row r="6215" s="66" customFormat="1" ht="14.4" x14ac:dyDescent="0.3"/>
    <row r="6216" s="66" customFormat="1" ht="14.4" x14ac:dyDescent="0.3"/>
    <row r="6217" s="66" customFormat="1" ht="14.4" x14ac:dyDescent="0.3"/>
    <row r="6218" s="66" customFormat="1" ht="14.4" x14ac:dyDescent="0.3"/>
    <row r="6219" s="66" customFormat="1" ht="14.4" x14ac:dyDescent="0.3"/>
    <row r="6220" s="66" customFormat="1" ht="14.4" x14ac:dyDescent="0.3"/>
    <row r="6221" s="66" customFormat="1" ht="14.4" x14ac:dyDescent="0.3"/>
    <row r="6222" s="66" customFormat="1" ht="14.4" x14ac:dyDescent="0.3"/>
    <row r="6223" s="66" customFormat="1" ht="14.4" x14ac:dyDescent="0.3"/>
    <row r="6224" s="66" customFormat="1" ht="14.4" x14ac:dyDescent="0.3"/>
    <row r="6225" s="66" customFormat="1" ht="14.4" x14ac:dyDescent="0.3"/>
    <row r="6226" s="66" customFormat="1" ht="14.4" x14ac:dyDescent="0.3"/>
    <row r="6227" s="66" customFormat="1" ht="14.4" x14ac:dyDescent="0.3"/>
    <row r="6228" s="66" customFormat="1" ht="14.4" x14ac:dyDescent="0.3"/>
    <row r="6229" s="66" customFormat="1" ht="14.4" x14ac:dyDescent="0.3"/>
    <row r="6230" s="66" customFormat="1" ht="14.4" x14ac:dyDescent="0.3"/>
    <row r="6231" s="66" customFormat="1" ht="14.4" x14ac:dyDescent="0.3"/>
    <row r="6232" s="66" customFormat="1" ht="14.4" x14ac:dyDescent="0.3"/>
    <row r="6233" s="66" customFormat="1" ht="14.4" x14ac:dyDescent="0.3"/>
    <row r="6234" s="66" customFormat="1" ht="14.4" x14ac:dyDescent="0.3"/>
    <row r="6235" s="66" customFormat="1" ht="14.4" x14ac:dyDescent="0.3"/>
    <row r="6236" s="66" customFormat="1" ht="14.4" x14ac:dyDescent="0.3"/>
    <row r="6237" s="66" customFormat="1" ht="14.4" x14ac:dyDescent="0.3"/>
    <row r="6238" s="66" customFormat="1" ht="14.4" x14ac:dyDescent="0.3"/>
    <row r="6239" s="66" customFormat="1" ht="14.4" x14ac:dyDescent="0.3"/>
    <row r="6240" s="66" customFormat="1" ht="14.4" x14ac:dyDescent="0.3"/>
    <row r="6241" s="66" customFormat="1" ht="14.4" x14ac:dyDescent="0.3"/>
    <row r="6242" s="66" customFormat="1" ht="14.4" x14ac:dyDescent="0.3"/>
    <row r="6243" s="66" customFormat="1" ht="14.4" x14ac:dyDescent="0.3"/>
    <row r="6244" s="66" customFormat="1" ht="14.4" x14ac:dyDescent="0.3"/>
    <row r="6245" s="66" customFormat="1" ht="14.4" x14ac:dyDescent="0.3"/>
    <row r="6246" s="66" customFormat="1" ht="14.4" x14ac:dyDescent="0.3"/>
    <row r="6247" s="66" customFormat="1" ht="14.4" x14ac:dyDescent="0.3"/>
    <row r="6248" s="66" customFormat="1" ht="14.4" x14ac:dyDescent="0.3"/>
    <row r="6249" s="66" customFormat="1" ht="14.4" x14ac:dyDescent="0.3"/>
    <row r="6250" s="66" customFormat="1" ht="14.4" x14ac:dyDescent="0.3"/>
    <row r="6251" s="66" customFormat="1" ht="14.4" x14ac:dyDescent="0.3"/>
    <row r="6252" s="66" customFormat="1" ht="14.4" x14ac:dyDescent="0.3"/>
    <row r="6253" s="66" customFormat="1" ht="14.4" x14ac:dyDescent="0.3"/>
    <row r="6254" s="66" customFormat="1" ht="14.4" x14ac:dyDescent="0.3"/>
    <row r="6255" s="66" customFormat="1" ht="14.4" x14ac:dyDescent="0.3"/>
    <row r="6256" s="66" customFormat="1" ht="14.4" x14ac:dyDescent="0.3"/>
    <row r="6257" s="66" customFormat="1" ht="14.4" x14ac:dyDescent="0.3"/>
    <row r="6258" s="66" customFormat="1" ht="14.4" x14ac:dyDescent="0.3"/>
    <row r="6259" s="66" customFormat="1" ht="14.4" x14ac:dyDescent="0.3"/>
    <row r="6260" s="66" customFormat="1" ht="14.4" x14ac:dyDescent="0.3"/>
    <row r="6261" s="66" customFormat="1" ht="14.4" x14ac:dyDescent="0.3"/>
    <row r="6262" s="66" customFormat="1" ht="14.4" x14ac:dyDescent="0.3"/>
    <row r="6263" s="66" customFormat="1" ht="14.4" x14ac:dyDescent="0.3"/>
    <row r="6264" s="66" customFormat="1" ht="14.4" x14ac:dyDescent="0.3"/>
    <row r="6265" s="66" customFormat="1" ht="14.4" x14ac:dyDescent="0.3"/>
    <row r="6266" s="66" customFormat="1" ht="14.4" x14ac:dyDescent="0.3"/>
    <row r="6267" s="66" customFormat="1" ht="14.4" x14ac:dyDescent="0.3"/>
    <row r="6268" s="66" customFormat="1" ht="14.4" x14ac:dyDescent="0.3"/>
    <row r="6269" s="66" customFormat="1" ht="14.4" x14ac:dyDescent="0.3"/>
    <row r="6270" s="66" customFormat="1" ht="14.4" x14ac:dyDescent="0.3"/>
    <row r="6271" s="66" customFormat="1" ht="14.4" x14ac:dyDescent="0.3"/>
    <row r="6272" s="66" customFormat="1" ht="14.4" x14ac:dyDescent="0.3"/>
    <row r="6273" s="66" customFormat="1" ht="14.4" x14ac:dyDescent="0.3"/>
    <row r="6274" s="66" customFormat="1" ht="14.4" x14ac:dyDescent="0.3"/>
    <row r="6275" s="66" customFormat="1" ht="14.4" x14ac:dyDescent="0.3"/>
    <row r="6276" s="66" customFormat="1" ht="14.4" x14ac:dyDescent="0.3"/>
    <row r="6277" s="66" customFormat="1" ht="14.4" x14ac:dyDescent="0.3"/>
    <row r="6278" s="66" customFormat="1" ht="14.4" x14ac:dyDescent="0.3"/>
    <row r="6279" s="66" customFormat="1" ht="14.4" x14ac:dyDescent="0.3"/>
    <row r="6280" s="66" customFormat="1" ht="14.4" x14ac:dyDescent="0.3"/>
    <row r="6281" s="66" customFormat="1" ht="14.4" x14ac:dyDescent="0.3"/>
    <row r="6282" s="66" customFormat="1" ht="14.4" x14ac:dyDescent="0.3"/>
    <row r="6283" s="66" customFormat="1" ht="14.4" x14ac:dyDescent="0.3"/>
    <row r="6284" s="66" customFormat="1" ht="14.4" x14ac:dyDescent="0.3"/>
    <row r="6285" s="66" customFormat="1" ht="14.4" x14ac:dyDescent="0.3"/>
    <row r="6286" s="66" customFormat="1" ht="14.4" x14ac:dyDescent="0.3"/>
    <row r="6287" s="66" customFormat="1" ht="14.4" x14ac:dyDescent="0.3"/>
    <row r="6288" s="66" customFormat="1" ht="14.4" x14ac:dyDescent="0.3"/>
    <row r="6289" s="66" customFormat="1" ht="14.4" x14ac:dyDescent="0.3"/>
    <row r="6290" s="66" customFormat="1" ht="14.4" x14ac:dyDescent="0.3"/>
    <row r="6291" s="66" customFormat="1" ht="14.4" x14ac:dyDescent="0.3"/>
    <row r="6292" s="66" customFormat="1" ht="14.4" x14ac:dyDescent="0.3"/>
    <row r="6293" s="66" customFormat="1" ht="14.4" x14ac:dyDescent="0.3"/>
    <row r="6294" s="66" customFormat="1" ht="14.4" x14ac:dyDescent="0.3"/>
    <row r="6295" s="66" customFormat="1" ht="14.4" x14ac:dyDescent="0.3"/>
    <row r="6296" s="66" customFormat="1" ht="14.4" x14ac:dyDescent="0.3"/>
    <row r="6297" s="66" customFormat="1" ht="14.4" x14ac:dyDescent="0.3"/>
    <row r="6298" s="66" customFormat="1" ht="14.4" x14ac:dyDescent="0.3"/>
    <row r="6299" s="66" customFormat="1" ht="14.4" x14ac:dyDescent="0.3"/>
    <row r="6300" s="66" customFormat="1" ht="14.4" x14ac:dyDescent="0.3"/>
    <row r="6301" s="66" customFormat="1" ht="14.4" x14ac:dyDescent="0.3"/>
    <row r="6302" s="66" customFormat="1" ht="14.4" x14ac:dyDescent="0.3"/>
    <row r="6303" s="66" customFormat="1" ht="14.4" x14ac:dyDescent="0.3"/>
    <row r="6304" s="66" customFormat="1" ht="14.4" x14ac:dyDescent="0.3"/>
    <row r="6305" s="66" customFormat="1" ht="14.4" x14ac:dyDescent="0.3"/>
    <row r="6306" s="66" customFormat="1" ht="14.4" x14ac:dyDescent="0.3"/>
    <row r="6307" s="66" customFormat="1" ht="14.4" x14ac:dyDescent="0.3"/>
    <row r="6308" s="66" customFormat="1" ht="14.4" x14ac:dyDescent="0.3"/>
    <row r="6309" s="66" customFormat="1" ht="14.4" x14ac:dyDescent="0.3"/>
    <row r="6310" s="66" customFormat="1" ht="14.4" x14ac:dyDescent="0.3"/>
    <row r="6311" s="66" customFormat="1" ht="14.4" x14ac:dyDescent="0.3"/>
    <row r="6312" s="66" customFormat="1" ht="14.4" x14ac:dyDescent="0.3"/>
    <row r="6313" s="66" customFormat="1" ht="14.4" x14ac:dyDescent="0.3"/>
    <row r="6314" s="66" customFormat="1" ht="14.4" x14ac:dyDescent="0.3"/>
    <row r="6315" s="66" customFormat="1" ht="14.4" x14ac:dyDescent="0.3"/>
    <row r="6316" s="66" customFormat="1" ht="14.4" x14ac:dyDescent="0.3"/>
    <row r="6317" s="66" customFormat="1" ht="14.4" x14ac:dyDescent="0.3"/>
    <row r="6318" s="66" customFormat="1" ht="14.4" x14ac:dyDescent="0.3"/>
    <row r="6319" s="66" customFormat="1" ht="14.4" x14ac:dyDescent="0.3"/>
    <row r="6320" s="66" customFormat="1" ht="14.4" x14ac:dyDescent="0.3"/>
    <row r="6321" s="66" customFormat="1" ht="14.4" x14ac:dyDescent="0.3"/>
    <row r="6322" s="66" customFormat="1" ht="14.4" x14ac:dyDescent="0.3"/>
    <row r="6323" s="66" customFormat="1" ht="14.4" x14ac:dyDescent="0.3"/>
    <row r="6324" s="66" customFormat="1" ht="14.4" x14ac:dyDescent="0.3"/>
    <row r="6325" s="66" customFormat="1" ht="14.4" x14ac:dyDescent="0.3"/>
    <row r="6326" s="66" customFormat="1" ht="14.4" x14ac:dyDescent="0.3"/>
    <row r="6327" s="66" customFormat="1" ht="14.4" x14ac:dyDescent="0.3"/>
    <row r="6328" s="66" customFormat="1" ht="14.4" x14ac:dyDescent="0.3"/>
    <row r="6329" s="66" customFormat="1" ht="14.4" x14ac:dyDescent="0.3"/>
    <row r="6330" s="66" customFormat="1" ht="14.4" x14ac:dyDescent="0.3"/>
    <row r="6331" s="66" customFormat="1" ht="14.4" x14ac:dyDescent="0.3"/>
    <row r="6332" s="66" customFormat="1" ht="14.4" x14ac:dyDescent="0.3"/>
    <row r="6333" s="66" customFormat="1" ht="14.4" x14ac:dyDescent="0.3"/>
    <row r="6334" s="66" customFormat="1" ht="14.4" x14ac:dyDescent="0.3"/>
    <row r="6335" s="66" customFormat="1" ht="14.4" x14ac:dyDescent="0.3"/>
    <row r="6336" s="66" customFormat="1" ht="14.4" x14ac:dyDescent="0.3"/>
    <row r="6337" s="66" customFormat="1" ht="14.4" x14ac:dyDescent="0.3"/>
    <row r="6338" s="66" customFormat="1" ht="14.4" x14ac:dyDescent="0.3"/>
    <row r="6339" s="66" customFormat="1" ht="14.4" x14ac:dyDescent="0.3"/>
    <row r="6340" s="66" customFormat="1" ht="14.4" x14ac:dyDescent="0.3"/>
    <row r="6341" s="66" customFormat="1" ht="14.4" x14ac:dyDescent="0.3"/>
    <row r="6342" s="66" customFormat="1" ht="14.4" x14ac:dyDescent="0.3"/>
    <row r="6343" s="66" customFormat="1" ht="14.4" x14ac:dyDescent="0.3"/>
    <row r="6344" s="66" customFormat="1" ht="14.4" x14ac:dyDescent="0.3"/>
    <row r="6345" s="66" customFormat="1" ht="14.4" x14ac:dyDescent="0.3"/>
    <row r="6346" s="66" customFormat="1" ht="14.4" x14ac:dyDescent="0.3"/>
    <row r="6347" s="66" customFormat="1" ht="14.4" x14ac:dyDescent="0.3"/>
    <row r="6348" s="66" customFormat="1" ht="14.4" x14ac:dyDescent="0.3"/>
    <row r="6349" s="66" customFormat="1" ht="14.4" x14ac:dyDescent="0.3"/>
    <row r="6350" s="66" customFormat="1" ht="14.4" x14ac:dyDescent="0.3"/>
    <row r="6351" s="66" customFormat="1" ht="14.4" x14ac:dyDescent="0.3"/>
    <row r="6352" s="66" customFormat="1" ht="14.4" x14ac:dyDescent="0.3"/>
    <row r="6353" s="66" customFormat="1" ht="14.4" x14ac:dyDescent="0.3"/>
    <row r="6354" s="66" customFormat="1" ht="14.4" x14ac:dyDescent="0.3"/>
    <row r="6355" s="66" customFormat="1" ht="14.4" x14ac:dyDescent="0.3"/>
    <row r="6356" s="66" customFormat="1" ht="14.4" x14ac:dyDescent="0.3"/>
    <row r="6357" s="66" customFormat="1" ht="14.4" x14ac:dyDescent="0.3"/>
    <row r="6358" s="66" customFormat="1" ht="14.4" x14ac:dyDescent="0.3"/>
    <row r="6359" s="66" customFormat="1" ht="14.4" x14ac:dyDescent="0.3"/>
    <row r="6360" s="66" customFormat="1" ht="14.4" x14ac:dyDescent="0.3"/>
    <row r="6361" s="66" customFormat="1" ht="14.4" x14ac:dyDescent="0.3"/>
    <row r="6362" s="66" customFormat="1" ht="14.4" x14ac:dyDescent="0.3"/>
    <row r="6363" s="66" customFormat="1" ht="14.4" x14ac:dyDescent="0.3"/>
    <row r="6364" s="66" customFormat="1" ht="14.4" x14ac:dyDescent="0.3"/>
    <row r="6365" s="66" customFormat="1" ht="14.4" x14ac:dyDescent="0.3"/>
    <row r="6366" s="66" customFormat="1" ht="14.4" x14ac:dyDescent="0.3"/>
    <row r="6367" s="66" customFormat="1" ht="14.4" x14ac:dyDescent="0.3"/>
    <row r="6368" s="66" customFormat="1" ht="14.4" x14ac:dyDescent="0.3"/>
    <row r="6369" s="66" customFormat="1" ht="14.4" x14ac:dyDescent="0.3"/>
    <row r="6370" s="66" customFormat="1" ht="14.4" x14ac:dyDescent="0.3"/>
    <row r="6371" s="66" customFormat="1" ht="14.4" x14ac:dyDescent="0.3"/>
    <row r="6372" s="66" customFormat="1" ht="14.4" x14ac:dyDescent="0.3"/>
    <row r="6373" s="66" customFormat="1" ht="14.4" x14ac:dyDescent="0.3"/>
    <row r="6374" s="66" customFormat="1" ht="14.4" x14ac:dyDescent="0.3"/>
    <row r="6375" s="66" customFormat="1" ht="14.4" x14ac:dyDescent="0.3"/>
    <row r="6376" s="66" customFormat="1" ht="14.4" x14ac:dyDescent="0.3"/>
    <row r="6377" s="66" customFormat="1" ht="14.4" x14ac:dyDescent="0.3"/>
    <row r="6378" s="66" customFormat="1" ht="14.4" x14ac:dyDescent="0.3"/>
    <row r="6379" s="66" customFormat="1" ht="14.4" x14ac:dyDescent="0.3"/>
    <row r="6380" s="66" customFormat="1" ht="14.4" x14ac:dyDescent="0.3"/>
    <row r="6381" s="66" customFormat="1" ht="14.4" x14ac:dyDescent="0.3"/>
    <row r="6382" s="66" customFormat="1" ht="14.4" x14ac:dyDescent="0.3"/>
    <row r="6383" s="66" customFormat="1" ht="14.4" x14ac:dyDescent="0.3"/>
    <row r="6384" s="66" customFormat="1" ht="14.4" x14ac:dyDescent="0.3"/>
    <row r="6385" s="66" customFormat="1" ht="14.4" x14ac:dyDescent="0.3"/>
    <row r="6386" s="66" customFormat="1" ht="14.4" x14ac:dyDescent="0.3"/>
    <row r="6387" s="66" customFormat="1" ht="14.4" x14ac:dyDescent="0.3"/>
    <row r="6388" s="66" customFormat="1" ht="14.4" x14ac:dyDescent="0.3"/>
    <row r="6389" s="66" customFormat="1" ht="14.4" x14ac:dyDescent="0.3"/>
    <row r="6390" s="66" customFormat="1" ht="14.4" x14ac:dyDescent="0.3"/>
    <row r="6391" s="66" customFormat="1" ht="14.4" x14ac:dyDescent="0.3"/>
    <row r="6392" s="66" customFormat="1" ht="14.4" x14ac:dyDescent="0.3"/>
    <row r="6393" s="66" customFormat="1" ht="14.4" x14ac:dyDescent="0.3"/>
    <row r="6394" s="66" customFormat="1" ht="14.4" x14ac:dyDescent="0.3"/>
    <row r="6395" s="66" customFormat="1" ht="14.4" x14ac:dyDescent="0.3"/>
    <row r="6396" s="66" customFormat="1" ht="14.4" x14ac:dyDescent="0.3"/>
    <row r="6397" s="66" customFormat="1" ht="14.4" x14ac:dyDescent="0.3"/>
    <row r="6398" s="66" customFormat="1" ht="14.4" x14ac:dyDescent="0.3"/>
    <row r="6399" s="66" customFormat="1" ht="14.4" x14ac:dyDescent="0.3"/>
    <row r="6400" s="66" customFormat="1" ht="14.4" x14ac:dyDescent="0.3"/>
    <row r="6401" s="66" customFormat="1" ht="14.4" x14ac:dyDescent="0.3"/>
    <row r="6402" s="66" customFormat="1" ht="14.4" x14ac:dyDescent="0.3"/>
    <row r="6403" s="66" customFormat="1" ht="14.4" x14ac:dyDescent="0.3"/>
    <row r="6404" s="66" customFormat="1" ht="14.4" x14ac:dyDescent="0.3"/>
    <row r="6405" s="66" customFormat="1" ht="14.4" x14ac:dyDescent="0.3"/>
    <row r="6406" s="66" customFormat="1" ht="14.4" x14ac:dyDescent="0.3"/>
    <row r="6407" s="66" customFormat="1" ht="14.4" x14ac:dyDescent="0.3"/>
    <row r="6408" s="66" customFormat="1" ht="14.4" x14ac:dyDescent="0.3"/>
    <row r="6409" s="66" customFormat="1" ht="14.4" x14ac:dyDescent="0.3"/>
    <row r="6410" s="66" customFormat="1" ht="14.4" x14ac:dyDescent="0.3"/>
    <row r="6411" s="66" customFormat="1" ht="14.4" x14ac:dyDescent="0.3"/>
    <row r="6412" s="66" customFormat="1" ht="14.4" x14ac:dyDescent="0.3"/>
    <row r="6413" s="66" customFormat="1" ht="14.4" x14ac:dyDescent="0.3"/>
    <row r="6414" s="66" customFormat="1" ht="14.4" x14ac:dyDescent="0.3"/>
    <row r="6415" s="66" customFormat="1" ht="14.4" x14ac:dyDescent="0.3"/>
    <row r="6416" s="66" customFormat="1" ht="14.4" x14ac:dyDescent="0.3"/>
    <row r="6417" s="66" customFormat="1" ht="14.4" x14ac:dyDescent="0.3"/>
    <row r="6418" s="66" customFormat="1" ht="14.4" x14ac:dyDescent="0.3"/>
    <row r="6419" s="66" customFormat="1" ht="14.4" x14ac:dyDescent="0.3"/>
    <row r="6420" s="66" customFormat="1" ht="14.4" x14ac:dyDescent="0.3"/>
    <row r="6421" s="66" customFormat="1" ht="14.4" x14ac:dyDescent="0.3"/>
    <row r="6422" s="66" customFormat="1" ht="14.4" x14ac:dyDescent="0.3"/>
    <row r="6423" s="66" customFormat="1" ht="14.4" x14ac:dyDescent="0.3"/>
    <row r="6424" s="66" customFormat="1" ht="14.4" x14ac:dyDescent="0.3"/>
    <row r="6425" s="66" customFormat="1" ht="14.4" x14ac:dyDescent="0.3"/>
    <row r="6426" s="66" customFormat="1" ht="14.4" x14ac:dyDescent="0.3"/>
    <row r="6427" s="66" customFormat="1" ht="14.4" x14ac:dyDescent="0.3"/>
    <row r="6428" s="66" customFormat="1" ht="14.4" x14ac:dyDescent="0.3"/>
    <row r="6429" s="66" customFormat="1" ht="14.4" x14ac:dyDescent="0.3"/>
    <row r="6430" s="66" customFormat="1" ht="14.4" x14ac:dyDescent="0.3"/>
    <row r="6431" s="66" customFormat="1" ht="14.4" x14ac:dyDescent="0.3"/>
    <row r="6432" s="66" customFormat="1" ht="14.4" x14ac:dyDescent="0.3"/>
    <row r="6433" s="66" customFormat="1" ht="14.4" x14ac:dyDescent="0.3"/>
    <row r="6434" s="66" customFormat="1" ht="14.4" x14ac:dyDescent="0.3"/>
    <row r="6435" s="66" customFormat="1" ht="14.4" x14ac:dyDescent="0.3"/>
    <row r="6436" s="66" customFormat="1" ht="14.4" x14ac:dyDescent="0.3"/>
    <row r="6437" s="66" customFormat="1" ht="14.4" x14ac:dyDescent="0.3"/>
    <row r="6438" s="66" customFormat="1" ht="14.4" x14ac:dyDescent="0.3"/>
    <row r="6439" s="66" customFormat="1" ht="14.4" x14ac:dyDescent="0.3"/>
    <row r="6440" s="66" customFormat="1" ht="14.4" x14ac:dyDescent="0.3"/>
    <row r="6441" s="66" customFormat="1" ht="14.4" x14ac:dyDescent="0.3"/>
    <row r="6442" s="66" customFormat="1" ht="14.4" x14ac:dyDescent="0.3"/>
    <row r="6443" s="66" customFormat="1" ht="14.4" x14ac:dyDescent="0.3"/>
    <row r="6444" s="66" customFormat="1" ht="14.4" x14ac:dyDescent="0.3"/>
    <row r="6445" s="66" customFormat="1" ht="14.4" x14ac:dyDescent="0.3"/>
    <row r="6446" s="66" customFormat="1" ht="14.4" x14ac:dyDescent="0.3"/>
    <row r="6447" s="66" customFormat="1" ht="14.4" x14ac:dyDescent="0.3"/>
    <row r="6448" s="66" customFormat="1" ht="14.4" x14ac:dyDescent="0.3"/>
    <row r="6449" s="66" customFormat="1" ht="14.4" x14ac:dyDescent="0.3"/>
    <row r="6450" s="66" customFormat="1" ht="14.4" x14ac:dyDescent="0.3"/>
    <row r="6451" s="66" customFormat="1" ht="14.4" x14ac:dyDescent="0.3"/>
    <row r="6452" s="66" customFormat="1" ht="14.4" x14ac:dyDescent="0.3"/>
    <row r="6453" s="66" customFormat="1" ht="14.4" x14ac:dyDescent="0.3"/>
    <row r="6454" s="66" customFormat="1" ht="14.4" x14ac:dyDescent="0.3"/>
    <row r="6455" s="66" customFormat="1" ht="14.4" x14ac:dyDescent="0.3"/>
    <row r="6456" s="66" customFormat="1" ht="14.4" x14ac:dyDescent="0.3"/>
    <row r="6457" s="66" customFormat="1" ht="14.4" x14ac:dyDescent="0.3"/>
    <row r="6458" s="66" customFormat="1" ht="14.4" x14ac:dyDescent="0.3"/>
    <row r="6459" s="66" customFormat="1" ht="14.4" x14ac:dyDescent="0.3"/>
    <row r="6460" s="66" customFormat="1" ht="14.4" x14ac:dyDescent="0.3"/>
    <row r="6461" s="66" customFormat="1" ht="14.4" x14ac:dyDescent="0.3"/>
    <row r="6462" s="66" customFormat="1" ht="14.4" x14ac:dyDescent="0.3"/>
    <row r="6463" s="66" customFormat="1" ht="14.4" x14ac:dyDescent="0.3"/>
    <row r="6464" s="66" customFormat="1" ht="14.4" x14ac:dyDescent="0.3"/>
    <row r="6465" s="66" customFormat="1" ht="14.4" x14ac:dyDescent="0.3"/>
    <row r="6466" s="66" customFormat="1" ht="14.4" x14ac:dyDescent="0.3"/>
    <row r="6467" s="66" customFormat="1" ht="14.4" x14ac:dyDescent="0.3"/>
    <row r="6468" s="66" customFormat="1" ht="14.4" x14ac:dyDescent="0.3"/>
    <row r="6469" s="66" customFormat="1" ht="14.4" x14ac:dyDescent="0.3"/>
    <row r="6470" s="66" customFormat="1" ht="14.4" x14ac:dyDescent="0.3"/>
    <row r="6471" s="66" customFormat="1" ht="14.4" x14ac:dyDescent="0.3"/>
    <row r="6472" s="66" customFormat="1" ht="14.4" x14ac:dyDescent="0.3"/>
    <row r="6473" s="66" customFormat="1" ht="14.4" x14ac:dyDescent="0.3"/>
    <row r="6474" s="66" customFormat="1" ht="14.4" x14ac:dyDescent="0.3"/>
    <row r="6475" s="66" customFormat="1" ht="14.4" x14ac:dyDescent="0.3"/>
    <row r="6476" s="66" customFormat="1" ht="14.4" x14ac:dyDescent="0.3"/>
    <row r="6477" s="66" customFormat="1" ht="14.4" x14ac:dyDescent="0.3"/>
    <row r="6478" s="66" customFormat="1" ht="14.4" x14ac:dyDescent="0.3"/>
    <row r="6479" s="66" customFormat="1" ht="14.4" x14ac:dyDescent="0.3"/>
    <row r="6480" s="66" customFormat="1" ht="14.4" x14ac:dyDescent="0.3"/>
    <row r="6481" s="66" customFormat="1" ht="14.4" x14ac:dyDescent="0.3"/>
    <row r="6482" s="66" customFormat="1" ht="14.4" x14ac:dyDescent="0.3"/>
    <row r="6483" s="66" customFormat="1" ht="14.4" x14ac:dyDescent="0.3"/>
    <row r="6484" s="66" customFormat="1" ht="14.4" x14ac:dyDescent="0.3"/>
    <row r="6485" s="66" customFormat="1" ht="14.4" x14ac:dyDescent="0.3"/>
    <row r="6486" s="66" customFormat="1" ht="14.4" x14ac:dyDescent="0.3"/>
    <row r="6487" s="66" customFormat="1" ht="14.4" x14ac:dyDescent="0.3"/>
    <row r="6488" s="66" customFormat="1" ht="14.4" x14ac:dyDescent="0.3"/>
    <row r="6489" s="66" customFormat="1" ht="14.4" x14ac:dyDescent="0.3"/>
    <row r="6490" s="66" customFormat="1" ht="14.4" x14ac:dyDescent="0.3"/>
    <row r="6491" s="66" customFormat="1" ht="14.4" x14ac:dyDescent="0.3"/>
    <row r="6492" s="66" customFormat="1" ht="14.4" x14ac:dyDescent="0.3"/>
    <row r="6493" s="66" customFormat="1" ht="14.4" x14ac:dyDescent="0.3"/>
    <row r="6494" s="66" customFormat="1" ht="14.4" x14ac:dyDescent="0.3"/>
    <row r="6495" s="66" customFormat="1" ht="14.4" x14ac:dyDescent="0.3"/>
    <row r="6496" s="66" customFormat="1" ht="14.4" x14ac:dyDescent="0.3"/>
    <row r="6497" s="66" customFormat="1" ht="14.4" x14ac:dyDescent="0.3"/>
    <row r="6498" s="66" customFormat="1" ht="14.4" x14ac:dyDescent="0.3"/>
    <row r="6499" s="66" customFormat="1" ht="14.4" x14ac:dyDescent="0.3"/>
    <row r="6500" s="66" customFormat="1" ht="14.4" x14ac:dyDescent="0.3"/>
    <row r="6501" s="66" customFormat="1" ht="14.4" x14ac:dyDescent="0.3"/>
    <row r="6502" s="66" customFormat="1" ht="14.4" x14ac:dyDescent="0.3"/>
    <row r="6503" s="66" customFormat="1" ht="14.4" x14ac:dyDescent="0.3"/>
    <row r="6504" s="66" customFormat="1" ht="14.4" x14ac:dyDescent="0.3"/>
    <row r="6505" s="66" customFormat="1" ht="14.4" x14ac:dyDescent="0.3"/>
    <row r="6506" s="66" customFormat="1" ht="14.4" x14ac:dyDescent="0.3"/>
    <row r="6507" s="66" customFormat="1" ht="14.4" x14ac:dyDescent="0.3"/>
    <row r="6508" s="66" customFormat="1" ht="14.4" x14ac:dyDescent="0.3"/>
    <row r="6509" s="66" customFormat="1" ht="14.4" x14ac:dyDescent="0.3"/>
    <row r="6510" s="66" customFormat="1" ht="14.4" x14ac:dyDescent="0.3"/>
    <row r="6511" s="66" customFormat="1" ht="14.4" x14ac:dyDescent="0.3"/>
    <row r="6512" s="66" customFormat="1" ht="14.4" x14ac:dyDescent="0.3"/>
    <row r="6513" s="66" customFormat="1" ht="14.4" x14ac:dyDescent="0.3"/>
    <row r="6514" s="66" customFormat="1" ht="14.4" x14ac:dyDescent="0.3"/>
    <row r="6515" s="66" customFormat="1" ht="14.4" x14ac:dyDescent="0.3"/>
    <row r="6516" s="66" customFormat="1" ht="14.4" x14ac:dyDescent="0.3"/>
    <row r="6517" s="66" customFormat="1" ht="14.4" x14ac:dyDescent="0.3"/>
    <row r="6518" s="66" customFormat="1" ht="14.4" x14ac:dyDescent="0.3"/>
    <row r="6519" s="66" customFormat="1" ht="14.4" x14ac:dyDescent="0.3"/>
    <row r="6520" s="66" customFormat="1" ht="14.4" x14ac:dyDescent="0.3"/>
    <row r="6521" s="66" customFormat="1" ht="14.4" x14ac:dyDescent="0.3"/>
    <row r="6522" s="66" customFormat="1" ht="14.4" x14ac:dyDescent="0.3"/>
    <row r="6523" s="66" customFormat="1" ht="14.4" x14ac:dyDescent="0.3"/>
    <row r="6524" s="66" customFormat="1" ht="14.4" x14ac:dyDescent="0.3"/>
    <row r="6525" s="66" customFormat="1" ht="14.4" x14ac:dyDescent="0.3"/>
    <row r="6526" s="66" customFormat="1" ht="14.4" x14ac:dyDescent="0.3"/>
    <row r="6527" s="66" customFormat="1" ht="14.4" x14ac:dyDescent="0.3"/>
    <row r="6528" s="66" customFormat="1" ht="14.4" x14ac:dyDescent="0.3"/>
    <row r="6529" s="66" customFormat="1" ht="14.4" x14ac:dyDescent="0.3"/>
    <row r="6530" s="66" customFormat="1" ht="14.4" x14ac:dyDescent="0.3"/>
    <row r="6531" s="66" customFormat="1" ht="14.4" x14ac:dyDescent="0.3"/>
    <row r="6532" s="66" customFormat="1" ht="14.4" x14ac:dyDescent="0.3"/>
    <row r="6533" s="66" customFormat="1" ht="14.4" x14ac:dyDescent="0.3"/>
    <row r="6534" s="66" customFormat="1" ht="14.4" x14ac:dyDescent="0.3"/>
    <row r="6535" s="66" customFormat="1" ht="14.4" x14ac:dyDescent="0.3"/>
    <row r="6536" s="66" customFormat="1" ht="14.4" x14ac:dyDescent="0.3"/>
    <row r="6537" s="66" customFormat="1" ht="14.4" x14ac:dyDescent="0.3"/>
    <row r="6538" s="66" customFormat="1" ht="14.4" x14ac:dyDescent="0.3"/>
    <row r="6539" s="66" customFormat="1" ht="14.4" x14ac:dyDescent="0.3"/>
    <row r="6540" s="66" customFormat="1" ht="14.4" x14ac:dyDescent="0.3"/>
    <row r="6541" s="66" customFormat="1" ht="14.4" x14ac:dyDescent="0.3"/>
    <row r="6542" s="66" customFormat="1" ht="14.4" x14ac:dyDescent="0.3"/>
    <row r="6543" s="66" customFormat="1" ht="14.4" x14ac:dyDescent="0.3"/>
    <row r="6544" s="66" customFormat="1" ht="14.4" x14ac:dyDescent="0.3"/>
    <row r="6545" s="66" customFormat="1" ht="14.4" x14ac:dyDescent="0.3"/>
    <row r="6546" s="66" customFormat="1" ht="14.4" x14ac:dyDescent="0.3"/>
    <row r="6547" s="66" customFormat="1" ht="14.4" x14ac:dyDescent="0.3"/>
    <row r="6548" s="66" customFormat="1" ht="14.4" x14ac:dyDescent="0.3"/>
    <row r="6549" s="66" customFormat="1" ht="14.4" x14ac:dyDescent="0.3"/>
    <row r="6550" s="66" customFormat="1" ht="14.4" x14ac:dyDescent="0.3"/>
    <row r="6551" s="66" customFormat="1" ht="14.4" x14ac:dyDescent="0.3"/>
    <row r="6552" s="66" customFormat="1" ht="14.4" x14ac:dyDescent="0.3"/>
    <row r="6553" s="66" customFormat="1" ht="14.4" x14ac:dyDescent="0.3"/>
    <row r="6554" s="66" customFormat="1" ht="14.4" x14ac:dyDescent="0.3"/>
    <row r="6555" s="66" customFormat="1" ht="14.4" x14ac:dyDescent="0.3"/>
    <row r="6556" s="66" customFormat="1" ht="14.4" x14ac:dyDescent="0.3"/>
    <row r="6557" s="66" customFormat="1" ht="14.4" x14ac:dyDescent="0.3"/>
    <row r="6558" s="66" customFormat="1" ht="14.4" x14ac:dyDescent="0.3"/>
    <row r="6559" s="66" customFormat="1" ht="14.4" x14ac:dyDescent="0.3"/>
    <row r="6560" s="66" customFormat="1" ht="14.4" x14ac:dyDescent="0.3"/>
    <row r="6561" s="66" customFormat="1" ht="14.4" x14ac:dyDescent="0.3"/>
    <row r="6562" s="66" customFormat="1" ht="14.4" x14ac:dyDescent="0.3"/>
    <row r="6563" s="66" customFormat="1" ht="14.4" x14ac:dyDescent="0.3"/>
    <row r="6564" s="66" customFormat="1" ht="14.4" x14ac:dyDescent="0.3"/>
    <row r="6565" s="66" customFormat="1" ht="14.4" x14ac:dyDescent="0.3"/>
    <row r="6566" s="66" customFormat="1" ht="14.4" x14ac:dyDescent="0.3"/>
    <row r="6567" s="66" customFormat="1" ht="14.4" x14ac:dyDescent="0.3"/>
    <row r="6568" s="66" customFormat="1" ht="14.4" x14ac:dyDescent="0.3"/>
    <row r="6569" s="66" customFormat="1" ht="14.4" x14ac:dyDescent="0.3"/>
    <row r="6570" s="66" customFormat="1" ht="14.4" x14ac:dyDescent="0.3"/>
    <row r="6571" s="66" customFormat="1" ht="14.4" x14ac:dyDescent="0.3"/>
    <row r="6572" s="66" customFormat="1" ht="14.4" x14ac:dyDescent="0.3"/>
    <row r="6573" s="66" customFormat="1" ht="14.4" x14ac:dyDescent="0.3"/>
    <row r="6574" s="66" customFormat="1" ht="14.4" x14ac:dyDescent="0.3"/>
    <row r="6575" s="66" customFormat="1" ht="14.4" x14ac:dyDescent="0.3"/>
    <row r="6576" s="66" customFormat="1" ht="14.4" x14ac:dyDescent="0.3"/>
    <row r="6577" s="66" customFormat="1" ht="14.4" x14ac:dyDescent="0.3"/>
    <row r="6578" s="66" customFormat="1" ht="14.4" x14ac:dyDescent="0.3"/>
    <row r="6579" s="66" customFormat="1" ht="14.4" x14ac:dyDescent="0.3"/>
    <row r="6580" s="66" customFormat="1" ht="14.4" x14ac:dyDescent="0.3"/>
    <row r="6581" s="66" customFormat="1" ht="14.4" x14ac:dyDescent="0.3"/>
    <row r="6582" s="66" customFormat="1" ht="14.4" x14ac:dyDescent="0.3"/>
    <row r="6583" s="66" customFormat="1" ht="14.4" x14ac:dyDescent="0.3"/>
    <row r="6584" s="66" customFormat="1" ht="14.4" x14ac:dyDescent="0.3"/>
    <row r="6585" s="66" customFormat="1" ht="14.4" x14ac:dyDescent="0.3"/>
    <row r="6586" s="66" customFormat="1" ht="14.4" x14ac:dyDescent="0.3"/>
    <row r="6587" s="66" customFormat="1" ht="14.4" x14ac:dyDescent="0.3"/>
    <row r="6588" s="66" customFormat="1" ht="14.4" x14ac:dyDescent="0.3"/>
    <row r="6589" s="66" customFormat="1" ht="14.4" x14ac:dyDescent="0.3"/>
    <row r="6590" s="66" customFormat="1" ht="14.4" x14ac:dyDescent="0.3"/>
    <row r="6591" s="66" customFormat="1" ht="14.4" x14ac:dyDescent="0.3"/>
    <row r="6592" s="66" customFormat="1" ht="14.4" x14ac:dyDescent="0.3"/>
    <row r="6593" s="66" customFormat="1" ht="14.4" x14ac:dyDescent="0.3"/>
    <row r="6594" s="66" customFormat="1" ht="14.4" x14ac:dyDescent="0.3"/>
    <row r="6595" s="66" customFormat="1" ht="14.4" x14ac:dyDescent="0.3"/>
    <row r="6596" s="66" customFormat="1" ht="14.4" x14ac:dyDescent="0.3"/>
    <row r="6597" s="66" customFormat="1" ht="14.4" x14ac:dyDescent="0.3"/>
    <row r="6598" s="66" customFormat="1" ht="14.4" x14ac:dyDescent="0.3"/>
    <row r="6599" s="66" customFormat="1" ht="14.4" x14ac:dyDescent="0.3"/>
    <row r="6600" s="66" customFormat="1" ht="14.4" x14ac:dyDescent="0.3"/>
    <row r="6601" s="66" customFormat="1" ht="14.4" x14ac:dyDescent="0.3"/>
    <row r="6602" s="66" customFormat="1" ht="14.4" x14ac:dyDescent="0.3"/>
    <row r="6603" s="66" customFormat="1" ht="14.4" x14ac:dyDescent="0.3"/>
    <row r="6604" s="66" customFormat="1" ht="14.4" x14ac:dyDescent="0.3"/>
    <row r="6605" s="66" customFormat="1" ht="14.4" x14ac:dyDescent="0.3"/>
    <row r="6606" s="66" customFormat="1" ht="14.4" x14ac:dyDescent="0.3"/>
    <row r="6607" s="66" customFormat="1" ht="14.4" x14ac:dyDescent="0.3"/>
    <row r="6608" s="66" customFormat="1" ht="14.4" x14ac:dyDescent="0.3"/>
    <row r="6609" s="66" customFormat="1" ht="14.4" x14ac:dyDescent="0.3"/>
    <row r="6610" s="66" customFormat="1" ht="14.4" x14ac:dyDescent="0.3"/>
    <row r="6611" s="66" customFormat="1" ht="14.4" x14ac:dyDescent="0.3"/>
    <row r="6612" s="66" customFormat="1" ht="14.4" x14ac:dyDescent="0.3"/>
    <row r="6613" s="66" customFormat="1" ht="14.4" x14ac:dyDescent="0.3"/>
    <row r="6614" s="66" customFormat="1" ht="14.4" x14ac:dyDescent="0.3"/>
    <row r="6615" s="66" customFormat="1" ht="14.4" x14ac:dyDescent="0.3"/>
    <row r="6616" s="66" customFormat="1" ht="14.4" x14ac:dyDescent="0.3"/>
    <row r="6617" s="66" customFormat="1" ht="14.4" x14ac:dyDescent="0.3"/>
    <row r="6618" s="66" customFormat="1" ht="14.4" x14ac:dyDescent="0.3"/>
    <row r="6619" s="66" customFormat="1" ht="14.4" x14ac:dyDescent="0.3"/>
    <row r="6620" s="66" customFormat="1" ht="14.4" x14ac:dyDescent="0.3"/>
    <row r="6621" s="66" customFormat="1" ht="14.4" x14ac:dyDescent="0.3"/>
    <row r="6622" s="66" customFormat="1" ht="14.4" x14ac:dyDescent="0.3"/>
    <row r="6623" s="66" customFormat="1" ht="14.4" x14ac:dyDescent="0.3"/>
    <row r="6624" s="66" customFormat="1" ht="14.4" x14ac:dyDescent="0.3"/>
    <row r="6625" s="66" customFormat="1" ht="14.4" x14ac:dyDescent="0.3"/>
    <row r="6626" s="66" customFormat="1" ht="14.4" x14ac:dyDescent="0.3"/>
    <row r="6627" s="66" customFormat="1" ht="14.4" x14ac:dyDescent="0.3"/>
    <row r="6628" s="66" customFormat="1" ht="14.4" x14ac:dyDescent="0.3"/>
    <row r="6629" s="66" customFormat="1" ht="14.4" x14ac:dyDescent="0.3"/>
    <row r="6630" s="66" customFormat="1" ht="14.4" x14ac:dyDescent="0.3"/>
    <row r="6631" s="66" customFormat="1" ht="14.4" x14ac:dyDescent="0.3"/>
    <row r="6632" s="66" customFormat="1" ht="14.4" x14ac:dyDescent="0.3"/>
    <row r="6633" s="66" customFormat="1" ht="14.4" x14ac:dyDescent="0.3"/>
    <row r="6634" s="66" customFormat="1" ht="14.4" x14ac:dyDescent="0.3"/>
    <row r="6635" s="66" customFormat="1" ht="14.4" x14ac:dyDescent="0.3"/>
    <row r="6636" s="66" customFormat="1" ht="14.4" x14ac:dyDescent="0.3"/>
    <row r="6637" s="66" customFormat="1" ht="14.4" x14ac:dyDescent="0.3"/>
    <row r="6638" s="66" customFormat="1" ht="14.4" x14ac:dyDescent="0.3"/>
    <row r="6639" s="66" customFormat="1" ht="14.4" x14ac:dyDescent="0.3"/>
    <row r="6640" s="66" customFormat="1" ht="14.4" x14ac:dyDescent="0.3"/>
    <row r="6641" s="66" customFormat="1" ht="14.4" x14ac:dyDescent="0.3"/>
    <row r="6642" s="66" customFormat="1" ht="14.4" x14ac:dyDescent="0.3"/>
    <row r="6643" s="66" customFormat="1" ht="14.4" x14ac:dyDescent="0.3"/>
    <row r="6644" s="66" customFormat="1" ht="14.4" x14ac:dyDescent="0.3"/>
    <row r="6645" s="66" customFormat="1" ht="14.4" x14ac:dyDescent="0.3"/>
    <row r="6646" s="66" customFormat="1" ht="14.4" x14ac:dyDescent="0.3"/>
    <row r="6647" s="66" customFormat="1" ht="14.4" x14ac:dyDescent="0.3"/>
    <row r="6648" s="66" customFormat="1" ht="14.4" x14ac:dyDescent="0.3"/>
    <row r="6649" s="66" customFormat="1" ht="14.4" x14ac:dyDescent="0.3"/>
    <row r="6650" s="66" customFormat="1" ht="14.4" x14ac:dyDescent="0.3"/>
    <row r="6651" s="66" customFormat="1" ht="14.4" x14ac:dyDescent="0.3"/>
    <row r="6652" s="66" customFormat="1" ht="14.4" x14ac:dyDescent="0.3"/>
    <row r="6653" s="66" customFormat="1" ht="14.4" x14ac:dyDescent="0.3"/>
    <row r="6654" s="66" customFormat="1" ht="14.4" x14ac:dyDescent="0.3"/>
    <row r="6655" s="66" customFormat="1" ht="14.4" x14ac:dyDescent="0.3"/>
    <row r="6656" s="66" customFormat="1" ht="14.4" x14ac:dyDescent="0.3"/>
    <row r="6657" s="66" customFormat="1" ht="14.4" x14ac:dyDescent="0.3"/>
    <row r="6658" s="66" customFormat="1" ht="14.4" x14ac:dyDescent="0.3"/>
    <row r="6659" s="66" customFormat="1" ht="14.4" x14ac:dyDescent="0.3"/>
    <row r="6660" s="66" customFormat="1" ht="14.4" x14ac:dyDescent="0.3"/>
    <row r="6661" s="66" customFormat="1" ht="14.4" x14ac:dyDescent="0.3"/>
    <row r="6662" s="66" customFormat="1" ht="14.4" x14ac:dyDescent="0.3"/>
    <row r="6663" s="66" customFormat="1" ht="14.4" x14ac:dyDescent="0.3"/>
    <row r="6664" s="66" customFormat="1" ht="14.4" x14ac:dyDescent="0.3"/>
    <row r="6665" s="66" customFormat="1" ht="14.4" x14ac:dyDescent="0.3"/>
    <row r="6666" s="66" customFormat="1" ht="14.4" x14ac:dyDescent="0.3"/>
    <row r="6667" s="66" customFormat="1" ht="14.4" x14ac:dyDescent="0.3"/>
    <row r="6668" s="66" customFormat="1" ht="14.4" x14ac:dyDescent="0.3"/>
    <row r="6669" s="66" customFormat="1" ht="14.4" x14ac:dyDescent="0.3"/>
    <row r="6670" s="66" customFormat="1" ht="14.4" x14ac:dyDescent="0.3"/>
    <row r="6671" s="66" customFormat="1" ht="14.4" x14ac:dyDescent="0.3"/>
    <row r="6672" s="66" customFormat="1" ht="14.4" x14ac:dyDescent="0.3"/>
    <row r="6673" s="66" customFormat="1" ht="14.4" x14ac:dyDescent="0.3"/>
    <row r="6674" s="66" customFormat="1" ht="14.4" x14ac:dyDescent="0.3"/>
    <row r="6675" s="66" customFormat="1" ht="14.4" x14ac:dyDescent="0.3"/>
    <row r="6676" s="66" customFormat="1" ht="14.4" x14ac:dyDescent="0.3"/>
    <row r="6677" s="66" customFormat="1" ht="14.4" x14ac:dyDescent="0.3"/>
    <row r="6678" s="66" customFormat="1" ht="14.4" x14ac:dyDescent="0.3"/>
    <row r="6679" s="66" customFormat="1" ht="14.4" x14ac:dyDescent="0.3"/>
    <row r="6680" s="66" customFormat="1" ht="14.4" x14ac:dyDescent="0.3"/>
    <row r="6681" s="66" customFormat="1" ht="14.4" x14ac:dyDescent="0.3"/>
    <row r="6682" s="66" customFormat="1" ht="14.4" x14ac:dyDescent="0.3"/>
    <row r="6683" s="66" customFormat="1" ht="14.4" x14ac:dyDescent="0.3"/>
    <row r="6684" s="66" customFormat="1" ht="14.4" x14ac:dyDescent="0.3"/>
    <row r="6685" s="66" customFormat="1" ht="14.4" x14ac:dyDescent="0.3"/>
    <row r="6686" s="66" customFormat="1" ht="14.4" x14ac:dyDescent="0.3"/>
    <row r="6687" s="66" customFormat="1" ht="14.4" x14ac:dyDescent="0.3"/>
    <row r="6688" s="66" customFormat="1" ht="14.4" x14ac:dyDescent="0.3"/>
    <row r="6689" s="66" customFormat="1" ht="14.4" x14ac:dyDescent="0.3"/>
    <row r="6690" s="66" customFormat="1" ht="14.4" x14ac:dyDescent="0.3"/>
    <row r="6691" s="66" customFormat="1" ht="14.4" x14ac:dyDescent="0.3"/>
    <row r="6692" s="66" customFormat="1" ht="14.4" x14ac:dyDescent="0.3"/>
    <row r="6693" s="66" customFormat="1" ht="14.4" x14ac:dyDescent="0.3"/>
    <row r="6694" s="66" customFormat="1" ht="14.4" x14ac:dyDescent="0.3"/>
    <row r="6695" s="66" customFormat="1" ht="14.4" x14ac:dyDescent="0.3"/>
    <row r="6696" s="66" customFormat="1" ht="14.4" x14ac:dyDescent="0.3"/>
    <row r="6697" s="66" customFormat="1" ht="14.4" x14ac:dyDescent="0.3"/>
    <row r="6698" s="66" customFormat="1" ht="14.4" x14ac:dyDescent="0.3"/>
    <row r="6699" s="66" customFormat="1" ht="14.4" x14ac:dyDescent="0.3"/>
    <row r="6700" s="66" customFormat="1" ht="14.4" x14ac:dyDescent="0.3"/>
    <row r="6701" s="66" customFormat="1" ht="14.4" x14ac:dyDescent="0.3"/>
    <row r="6702" s="66" customFormat="1" ht="14.4" x14ac:dyDescent="0.3"/>
    <row r="6703" s="66" customFormat="1" ht="14.4" x14ac:dyDescent="0.3"/>
    <row r="6704" s="66" customFormat="1" ht="14.4" x14ac:dyDescent="0.3"/>
    <row r="6705" s="66" customFormat="1" ht="14.4" x14ac:dyDescent="0.3"/>
    <row r="6706" s="66" customFormat="1" ht="14.4" x14ac:dyDescent="0.3"/>
    <row r="6707" s="66" customFormat="1" ht="14.4" x14ac:dyDescent="0.3"/>
    <row r="6708" s="66" customFormat="1" ht="14.4" x14ac:dyDescent="0.3"/>
    <row r="6709" s="66" customFormat="1" ht="14.4" x14ac:dyDescent="0.3"/>
    <row r="6710" s="66" customFormat="1" ht="14.4" x14ac:dyDescent="0.3"/>
    <row r="6711" s="66" customFormat="1" ht="14.4" x14ac:dyDescent="0.3"/>
    <row r="6712" s="66" customFormat="1" ht="14.4" x14ac:dyDescent="0.3"/>
    <row r="6713" s="66" customFormat="1" ht="14.4" x14ac:dyDescent="0.3"/>
    <row r="6714" s="66" customFormat="1" ht="14.4" x14ac:dyDescent="0.3"/>
    <row r="6715" s="66" customFormat="1" ht="14.4" x14ac:dyDescent="0.3"/>
    <row r="6716" s="66" customFormat="1" ht="14.4" x14ac:dyDescent="0.3"/>
    <row r="6717" s="66" customFormat="1" ht="14.4" x14ac:dyDescent="0.3"/>
    <row r="6718" s="66" customFormat="1" ht="14.4" x14ac:dyDescent="0.3"/>
    <row r="6719" s="66" customFormat="1" ht="14.4" x14ac:dyDescent="0.3"/>
    <row r="6720" s="66" customFormat="1" ht="14.4" x14ac:dyDescent="0.3"/>
    <row r="6721" s="66" customFormat="1" ht="14.4" x14ac:dyDescent="0.3"/>
    <row r="6722" s="66" customFormat="1" ht="14.4" x14ac:dyDescent="0.3"/>
    <row r="6723" s="66" customFormat="1" ht="14.4" x14ac:dyDescent="0.3"/>
    <row r="6724" s="66" customFormat="1" ht="14.4" x14ac:dyDescent="0.3"/>
    <row r="6725" s="66" customFormat="1" ht="14.4" x14ac:dyDescent="0.3"/>
    <row r="6726" s="66" customFormat="1" ht="14.4" x14ac:dyDescent="0.3"/>
    <row r="6727" s="66" customFormat="1" ht="14.4" x14ac:dyDescent="0.3"/>
    <row r="6728" s="66" customFormat="1" ht="14.4" x14ac:dyDescent="0.3"/>
    <row r="6729" s="66" customFormat="1" ht="14.4" x14ac:dyDescent="0.3"/>
    <row r="6730" s="66" customFormat="1" ht="14.4" x14ac:dyDescent="0.3"/>
    <row r="6731" s="66" customFormat="1" ht="14.4" x14ac:dyDescent="0.3"/>
    <row r="6732" s="66" customFormat="1" ht="14.4" x14ac:dyDescent="0.3"/>
    <row r="6733" s="66" customFormat="1" ht="14.4" x14ac:dyDescent="0.3"/>
    <row r="6734" s="66" customFormat="1" ht="14.4" x14ac:dyDescent="0.3"/>
    <row r="6735" s="66" customFormat="1" ht="14.4" x14ac:dyDescent="0.3"/>
    <row r="6736" s="66" customFormat="1" ht="14.4" x14ac:dyDescent="0.3"/>
    <row r="6737" s="66" customFormat="1" ht="14.4" x14ac:dyDescent="0.3"/>
    <row r="6738" s="66" customFormat="1" ht="14.4" x14ac:dyDescent="0.3"/>
    <row r="6739" s="66" customFormat="1" ht="14.4" x14ac:dyDescent="0.3"/>
    <row r="6740" s="66" customFormat="1" ht="14.4" x14ac:dyDescent="0.3"/>
    <row r="6741" s="66" customFormat="1" ht="14.4" x14ac:dyDescent="0.3"/>
    <row r="6742" s="66" customFormat="1" ht="14.4" x14ac:dyDescent="0.3"/>
    <row r="6743" s="66" customFormat="1" ht="14.4" x14ac:dyDescent="0.3"/>
    <row r="6744" s="66" customFormat="1" ht="14.4" x14ac:dyDescent="0.3"/>
    <row r="6745" s="66" customFormat="1" ht="14.4" x14ac:dyDescent="0.3"/>
    <row r="6746" s="66" customFormat="1" ht="14.4" x14ac:dyDescent="0.3"/>
    <row r="6747" s="66" customFormat="1" ht="14.4" x14ac:dyDescent="0.3"/>
    <row r="6748" s="66" customFormat="1" ht="14.4" x14ac:dyDescent="0.3"/>
    <row r="6749" s="66" customFormat="1" ht="14.4" x14ac:dyDescent="0.3"/>
    <row r="6750" s="66" customFormat="1" ht="14.4" x14ac:dyDescent="0.3"/>
    <row r="6751" s="66" customFormat="1" ht="14.4" x14ac:dyDescent="0.3"/>
    <row r="6752" s="66" customFormat="1" ht="14.4" x14ac:dyDescent="0.3"/>
    <row r="6753" s="66" customFormat="1" ht="14.4" x14ac:dyDescent="0.3"/>
    <row r="6754" s="66" customFormat="1" ht="14.4" x14ac:dyDescent="0.3"/>
    <row r="6755" s="66" customFormat="1" ht="14.4" x14ac:dyDescent="0.3"/>
    <row r="6756" s="66" customFormat="1" ht="14.4" x14ac:dyDescent="0.3"/>
    <row r="6757" s="66" customFormat="1" ht="14.4" x14ac:dyDescent="0.3"/>
    <row r="6758" s="66" customFormat="1" ht="14.4" x14ac:dyDescent="0.3"/>
    <row r="6759" s="66" customFormat="1" ht="14.4" x14ac:dyDescent="0.3"/>
    <row r="6760" s="66" customFormat="1" ht="14.4" x14ac:dyDescent="0.3"/>
    <row r="6761" s="66" customFormat="1" ht="14.4" x14ac:dyDescent="0.3"/>
    <row r="6762" s="66" customFormat="1" ht="14.4" x14ac:dyDescent="0.3"/>
    <row r="6763" s="66" customFormat="1" ht="14.4" x14ac:dyDescent="0.3"/>
    <row r="6764" s="66" customFormat="1" ht="14.4" x14ac:dyDescent="0.3"/>
    <row r="6765" s="66" customFormat="1" ht="14.4" x14ac:dyDescent="0.3"/>
    <row r="6766" s="66" customFormat="1" ht="14.4" x14ac:dyDescent="0.3"/>
    <row r="6767" s="66" customFormat="1" ht="14.4" x14ac:dyDescent="0.3"/>
    <row r="6768" s="66" customFormat="1" ht="14.4" x14ac:dyDescent="0.3"/>
    <row r="6769" s="66" customFormat="1" ht="14.4" x14ac:dyDescent="0.3"/>
    <row r="6770" s="66" customFormat="1" ht="14.4" x14ac:dyDescent="0.3"/>
    <row r="6771" s="66" customFormat="1" ht="14.4" x14ac:dyDescent="0.3"/>
    <row r="6772" s="66" customFormat="1" ht="14.4" x14ac:dyDescent="0.3"/>
    <row r="6773" s="66" customFormat="1" ht="14.4" x14ac:dyDescent="0.3"/>
    <row r="6774" s="66" customFormat="1" ht="14.4" x14ac:dyDescent="0.3"/>
    <row r="6775" s="66" customFormat="1" ht="14.4" x14ac:dyDescent="0.3"/>
    <row r="6776" s="66" customFormat="1" ht="14.4" x14ac:dyDescent="0.3"/>
    <row r="6777" s="66" customFormat="1" ht="14.4" x14ac:dyDescent="0.3"/>
    <row r="6778" s="66" customFormat="1" ht="14.4" x14ac:dyDescent="0.3"/>
    <row r="6779" s="66" customFormat="1" ht="14.4" x14ac:dyDescent="0.3"/>
    <row r="6780" s="66" customFormat="1" ht="14.4" x14ac:dyDescent="0.3"/>
    <row r="6781" s="66" customFormat="1" ht="14.4" x14ac:dyDescent="0.3"/>
    <row r="6782" s="66" customFormat="1" ht="14.4" x14ac:dyDescent="0.3"/>
    <row r="6783" s="66" customFormat="1" ht="14.4" x14ac:dyDescent="0.3"/>
    <row r="6784" s="66" customFormat="1" ht="14.4" x14ac:dyDescent="0.3"/>
    <row r="6785" s="66" customFormat="1" ht="14.4" x14ac:dyDescent="0.3"/>
    <row r="6786" s="66" customFormat="1" ht="14.4" x14ac:dyDescent="0.3"/>
    <row r="6787" s="66" customFormat="1" ht="14.4" x14ac:dyDescent="0.3"/>
    <row r="6788" s="66" customFormat="1" ht="14.4" x14ac:dyDescent="0.3"/>
    <row r="6789" s="66" customFormat="1" ht="14.4" x14ac:dyDescent="0.3"/>
    <row r="6790" s="66" customFormat="1" ht="14.4" x14ac:dyDescent="0.3"/>
    <row r="6791" s="66" customFormat="1" ht="14.4" x14ac:dyDescent="0.3"/>
    <row r="6792" s="66" customFormat="1" ht="14.4" x14ac:dyDescent="0.3"/>
    <row r="6793" s="66" customFormat="1" ht="14.4" x14ac:dyDescent="0.3"/>
    <row r="6794" s="66" customFormat="1" ht="14.4" x14ac:dyDescent="0.3"/>
    <row r="6795" s="66" customFormat="1" ht="14.4" x14ac:dyDescent="0.3"/>
    <row r="6796" s="66" customFormat="1" ht="14.4" x14ac:dyDescent="0.3"/>
    <row r="6797" s="66" customFormat="1" ht="14.4" x14ac:dyDescent="0.3"/>
    <row r="6798" s="66" customFormat="1" ht="14.4" x14ac:dyDescent="0.3"/>
    <row r="6799" s="66" customFormat="1" ht="14.4" x14ac:dyDescent="0.3"/>
    <row r="6800" s="66" customFormat="1" ht="14.4" x14ac:dyDescent="0.3"/>
    <row r="6801" s="66" customFormat="1" ht="14.4" x14ac:dyDescent="0.3"/>
    <row r="6802" s="66" customFormat="1" ht="14.4" x14ac:dyDescent="0.3"/>
    <row r="6803" s="66" customFormat="1" ht="14.4" x14ac:dyDescent="0.3"/>
    <row r="6804" s="66" customFormat="1" ht="14.4" x14ac:dyDescent="0.3"/>
    <row r="6805" s="66" customFormat="1" ht="14.4" x14ac:dyDescent="0.3"/>
    <row r="6806" s="66" customFormat="1" ht="14.4" x14ac:dyDescent="0.3"/>
    <row r="6807" s="66" customFormat="1" ht="14.4" x14ac:dyDescent="0.3"/>
    <row r="6808" s="66" customFormat="1" ht="14.4" x14ac:dyDescent="0.3"/>
    <row r="6809" s="66" customFormat="1" ht="14.4" x14ac:dyDescent="0.3"/>
    <row r="6810" s="66" customFormat="1" ht="14.4" x14ac:dyDescent="0.3"/>
    <row r="6811" s="66" customFormat="1" ht="14.4" x14ac:dyDescent="0.3"/>
    <row r="6812" s="66" customFormat="1" ht="14.4" x14ac:dyDescent="0.3"/>
    <row r="6813" s="66" customFormat="1" ht="14.4" x14ac:dyDescent="0.3"/>
    <row r="6814" s="66" customFormat="1" ht="14.4" x14ac:dyDescent="0.3"/>
    <row r="6815" s="66" customFormat="1" ht="14.4" x14ac:dyDescent="0.3"/>
    <row r="6816" s="66" customFormat="1" ht="14.4" x14ac:dyDescent="0.3"/>
    <row r="6817" s="66" customFormat="1" ht="14.4" x14ac:dyDescent="0.3"/>
    <row r="6818" s="66" customFormat="1" ht="14.4" x14ac:dyDescent="0.3"/>
    <row r="6819" s="66" customFormat="1" ht="14.4" x14ac:dyDescent="0.3"/>
    <row r="6820" s="66" customFormat="1" ht="14.4" x14ac:dyDescent="0.3"/>
    <row r="6821" s="66" customFormat="1" ht="14.4" x14ac:dyDescent="0.3"/>
    <row r="6822" s="66" customFormat="1" ht="14.4" x14ac:dyDescent="0.3"/>
    <row r="6823" s="66" customFormat="1" ht="14.4" x14ac:dyDescent="0.3"/>
    <row r="6824" s="66" customFormat="1" ht="14.4" x14ac:dyDescent="0.3"/>
    <row r="6825" s="66" customFormat="1" ht="14.4" x14ac:dyDescent="0.3"/>
    <row r="6826" s="66" customFormat="1" ht="14.4" x14ac:dyDescent="0.3"/>
    <row r="6827" s="66" customFormat="1" ht="14.4" x14ac:dyDescent="0.3"/>
    <row r="6828" s="66" customFormat="1" ht="14.4" x14ac:dyDescent="0.3"/>
    <row r="6829" s="66" customFormat="1" ht="14.4" x14ac:dyDescent="0.3"/>
    <row r="6830" s="66" customFormat="1" ht="14.4" x14ac:dyDescent="0.3"/>
    <row r="6831" s="66" customFormat="1" ht="14.4" x14ac:dyDescent="0.3"/>
    <row r="6832" s="66" customFormat="1" ht="14.4" x14ac:dyDescent="0.3"/>
    <row r="6833" s="66" customFormat="1" ht="14.4" x14ac:dyDescent="0.3"/>
    <row r="6834" s="66" customFormat="1" ht="14.4" x14ac:dyDescent="0.3"/>
    <row r="6835" s="66" customFormat="1" ht="14.4" x14ac:dyDescent="0.3"/>
    <row r="6836" s="66" customFormat="1" ht="14.4" x14ac:dyDescent="0.3"/>
    <row r="6837" s="66" customFormat="1" ht="14.4" x14ac:dyDescent="0.3"/>
    <row r="6838" s="66" customFormat="1" ht="14.4" x14ac:dyDescent="0.3"/>
    <row r="6839" s="66" customFormat="1" ht="14.4" x14ac:dyDescent="0.3"/>
    <row r="6840" s="66" customFormat="1" ht="14.4" x14ac:dyDescent="0.3"/>
    <row r="6841" s="66" customFormat="1" ht="14.4" x14ac:dyDescent="0.3"/>
    <row r="6842" s="66" customFormat="1" ht="14.4" x14ac:dyDescent="0.3"/>
    <row r="6843" s="66" customFormat="1" ht="14.4" x14ac:dyDescent="0.3"/>
    <row r="6844" s="66" customFormat="1" ht="14.4" x14ac:dyDescent="0.3"/>
    <row r="6845" s="66" customFormat="1" ht="14.4" x14ac:dyDescent="0.3"/>
    <row r="6846" s="66" customFormat="1" ht="14.4" x14ac:dyDescent="0.3"/>
    <row r="6847" s="66" customFormat="1" ht="14.4" x14ac:dyDescent="0.3"/>
    <row r="6848" s="66" customFormat="1" ht="14.4" x14ac:dyDescent="0.3"/>
    <row r="6849" s="66" customFormat="1" ht="14.4" x14ac:dyDescent="0.3"/>
    <row r="6850" s="66" customFormat="1" ht="14.4" x14ac:dyDescent="0.3"/>
    <row r="6851" s="66" customFormat="1" ht="14.4" x14ac:dyDescent="0.3"/>
    <row r="6852" s="66" customFormat="1" ht="14.4" x14ac:dyDescent="0.3"/>
    <row r="6853" s="66" customFormat="1" ht="14.4" x14ac:dyDescent="0.3"/>
    <row r="6854" s="66" customFormat="1" ht="14.4" x14ac:dyDescent="0.3"/>
    <row r="6855" s="66" customFormat="1" ht="14.4" x14ac:dyDescent="0.3"/>
    <row r="6856" s="66" customFormat="1" ht="14.4" x14ac:dyDescent="0.3"/>
    <row r="6857" s="66" customFormat="1" ht="14.4" x14ac:dyDescent="0.3"/>
    <row r="6858" s="66" customFormat="1" ht="14.4" x14ac:dyDescent="0.3"/>
    <row r="6859" s="66" customFormat="1" ht="14.4" x14ac:dyDescent="0.3"/>
    <row r="6860" s="66" customFormat="1" ht="14.4" x14ac:dyDescent="0.3"/>
    <row r="6861" s="66" customFormat="1" ht="14.4" x14ac:dyDescent="0.3"/>
    <row r="6862" s="66" customFormat="1" ht="14.4" x14ac:dyDescent="0.3"/>
    <row r="6863" s="66" customFormat="1" ht="14.4" x14ac:dyDescent="0.3"/>
    <row r="6864" s="66" customFormat="1" ht="14.4" x14ac:dyDescent="0.3"/>
    <row r="6865" s="66" customFormat="1" ht="14.4" x14ac:dyDescent="0.3"/>
    <row r="6866" s="66" customFormat="1" ht="14.4" x14ac:dyDescent="0.3"/>
    <row r="6867" s="66" customFormat="1" ht="14.4" x14ac:dyDescent="0.3"/>
    <row r="6868" s="66" customFormat="1" ht="14.4" x14ac:dyDescent="0.3"/>
    <row r="6869" s="66" customFormat="1" ht="14.4" x14ac:dyDescent="0.3"/>
    <row r="6870" s="66" customFormat="1" ht="14.4" x14ac:dyDescent="0.3"/>
    <row r="6871" s="66" customFormat="1" ht="14.4" x14ac:dyDescent="0.3"/>
    <row r="6872" s="66" customFormat="1" ht="14.4" x14ac:dyDescent="0.3"/>
    <row r="6873" s="66" customFormat="1" ht="14.4" x14ac:dyDescent="0.3"/>
    <row r="6874" s="66" customFormat="1" ht="14.4" x14ac:dyDescent="0.3"/>
    <row r="6875" s="66" customFormat="1" ht="14.4" x14ac:dyDescent="0.3"/>
    <row r="6876" s="66" customFormat="1" ht="14.4" x14ac:dyDescent="0.3"/>
    <row r="6877" s="66" customFormat="1" ht="14.4" x14ac:dyDescent="0.3"/>
    <row r="6878" s="66" customFormat="1" ht="14.4" x14ac:dyDescent="0.3"/>
    <row r="6879" s="66" customFormat="1" ht="14.4" x14ac:dyDescent="0.3"/>
    <row r="6880" s="66" customFormat="1" ht="14.4" x14ac:dyDescent="0.3"/>
    <row r="6881" s="66" customFormat="1" ht="14.4" x14ac:dyDescent="0.3"/>
    <row r="6882" s="66" customFormat="1" ht="14.4" x14ac:dyDescent="0.3"/>
    <row r="6883" s="66" customFormat="1" ht="14.4" x14ac:dyDescent="0.3"/>
    <row r="6884" s="66" customFormat="1" ht="14.4" x14ac:dyDescent="0.3"/>
    <row r="6885" s="66" customFormat="1" ht="14.4" x14ac:dyDescent="0.3"/>
    <row r="6886" s="66" customFormat="1" ht="14.4" x14ac:dyDescent="0.3"/>
    <row r="6887" s="66" customFormat="1" ht="14.4" x14ac:dyDescent="0.3"/>
    <row r="6888" s="66" customFormat="1" ht="14.4" x14ac:dyDescent="0.3"/>
    <row r="6889" s="66" customFormat="1" ht="14.4" x14ac:dyDescent="0.3"/>
    <row r="6890" s="66" customFormat="1" ht="14.4" x14ac:dyDescent="0.3"/>
    <row r="6891" s="66" customFormat="1" ht="14.4" x14ac:dyDescent="0.3"/>
    <row r="6892" s="66" customFormat="1" ht="14.4" x14ac:dyDescent="0.3"/>
    <row r="6893" s="66" customFormat="1" ht="14.4" x14ac:dyDescent="0.3"/>
    <row r="6894" s="66" customFormat="1" ht="14.4" x14ac:dyDescent="0.3"/>
    <row r="6895" s="66" customFormat="1" ht="14.4" x14ac:dyDescent="0.3"/>
    <row r="6896" s="66" customFormat="1" ht="14.4" x14ac:dyDescent="0.3"/>
    <row r="6897" s="66" customFormat="1" ht="14.4" x14ac:dyDescent="0.3"/>
    <row r="6898" s="66" customFormat="1" ht="14.4" x14ac:dyDescent="0.3"/>
    <row r="6899" s="66" customFormat="1" ht="14.4" x14ac:dyDescent="0.3"/>
    <row r="6900" s="66" customFormat="1" ht="14.4" x14ac:dyDescent="0.3"/>
    <row r="6901" s="66" customFormat="1" ht="14.4" x14ac:dyDescent="0.3"/>
    <row r="6902" s="66" customFormat="1" ht="14.4" x14ac:dyDescent="0.3"/>
    <row r="6903" s="66" customFormat="1" ht="14.4" x14ac:dyDescent="0.3"/>
    <row r="6904" s="66" customFormat="1" ht="14.4" x14ac:dyDescent="0.3"/>
    <row r="6905" s="66" customFormat="1" ht="14.4" x14ac:dyDescent="0.3"/>
    <row r="6906" s="66" customFormat="1" ht="14.4" x14ac:dyDescent="0.3"/>
    <row r="6907" s="66" customFormat="1" ht="14.4" x14ac:dyDescent="0.3"/>
    <row r="6908" s="66" customFormat="1" ht="14.4" x14ac:dyDescent="0.3"/>
    <row r="6909" s="66" customFormat="1" ht="14.4" x14ac:dyDescent="0.3"/>
    <row r="6910" s="66" customFormat="1" ht="14.4" x14ac:dyDescent="0.3"/>
    <row r="6911" s="66" customFormat="1" ht="14.4" x14ac:dyDescent="0.3"/>
    <row r="6912" s="66" customFormat="1" ht="14.4" x14ac:dyDescent="0.3"/>
    <row r="6913" s="66" customFormat="1" ht="14.4" x14ac:dyDescent="0.3"/>
    <row r="6914" s="66" customFormat="1" ht="14.4" x14ac:dyDescent="0.3"/>
    <row r="6915" s="66" customFormat="1" ht="14.4" x14ac:dyDescent="0.3"/>
    <row r="6916" s="66" customFormat="1" ht="14.4" x14ac:dyDescent="0.3"/>
    <row r="6917" s="66" customFormat="1" ht="14.4" x14ac:dyDescent="0.3"/>
    <row r="6918" s="66" customFormat="1" ht="14.4" x14ac:dyDescent="0.3"/>
    <row r="6919" s="66" customFormat="1" ht="14.4" x14ac:dyDescent="0.3"/>
    <row r="6920" s="66" customFormat="1" ht="14.4" x14ac:dyDescent="0.3"/>
    <row r="6921" s="66" customFormat="1" ht="14.4" x14ac:dyDescent="0.3"/>
    <row r="6922" s="66" customFormat="1" ht="14.4" x14ac:dyDescent="0.3"/>
    <row r="6923" s="66" customFormat="1" ht="14.4" x14ac:dyDescent="0.3"/>
    <row r="6924" s="66" customFormat="1" ht="14.4" x14ac:dyDescent="0.3"/>
    <row r="6925" s="66" customFormat="1" ht="14.4" x14ac:dyDescent="0.3"/>
    <row r="6926" s="66" customFormat="1" ht="14.4" x14ac:dyDescent="0.3"/>
    <row r="6927" s="66" customFormat="1" ht="14.4" x14ac:dyDescent="0.3"/>
    <row r="6928" s="66" customFormat="1" ht="14.4" x14ac:dyDescent="0.3"/>
    <row r="6929" s="66" customFormat="1" ht="14.4" x14ac:dyDescent="0.3"/>
    <row r="6930" s="66" customFormat="1" ht="14.4" x14ac:dyDescent="0.3"/>
    <row r="6931" s="66" customFormat="1" ht="14.4" x14ac:dyDescent="0.3"/>
    <row r="6932" s="66" customFormat="1" ht="14.4" x14ac:dyDescent="0.3"/>
    <row r="6933" s="66" customFormat="1" ht="14.4" x14ac:dyDescent="0.3"/>
    <row r="6934" s="66" customFormat="1" ht="14.4" x14ac:dyDescent="0.3"/>
    <row r="6935" s="66" customFormat="1" ht="14.4" x14ac:dyDescent="0.3"/>
    <row r="6936" s="66" customFormat="1" ht="14.4" x14ac:dyDescent="0.3"/>
    <row r="6937" s="66" customFormat="1" ht="14.4" x14ac:dyDescent="0.3"/>
    <row r="6938" s="66" customFormat="1" ht="14.4" x14ac:dyDescent="0.3"/>
    <row r="6939" s="66" customFormat="1" ht="14.4" x14ac:dyDescent="0.3"/>
    <row r="6940" s="66" customFormat="1" ht="14.4" x14ac:dyDescent="0.3"/>
    <row r="6941" s="66" customFormat="1" ht="14.4" x14ac:dyDescent="0.3"/>
    <row r="6942" s="66" customFormat="1" ht="14.4" x14ac:dyDescent="0.3"/>
    <row r="6943" s="66" customFormat="1" ht="14.4" x14ac:dyDescent="0.3"/>
    <row r="6944" s="66" customFormat="1" ht="14.4" x14ac:dyDescent="0.3"/>
    <row r="6945" s="66" customFormat="1" ht="14.4" x14ac:dyDescent="0.3"/>
    <row r="6946" s="66" customFormat="1" ht="14.4" x14ac:dyDescent="0.3"/>
    <row r="6947" s="66" customFormat="1" ht="14.4" x14ac:dyDescent="0.3"/>
    <row r="6948" s="66" customFormat="1" ht="14.4" x14ac:dyDescent="0.3"/>
    <row r="6949" s="66" customFormat="1" ht="14.4" x14ac:dyDescent="0.3"/>
    <row r="6950" s="66" customFormat="1" ht="14.4" x14ac:dyDescent="0.3"/>
    <row r="6951" s="66" customFormat="1" ht="14.4" x14ac:dyDescent="0.3"/>
    <row r="6952" s="66" customFormat="1" ht="14.4" x14ac:dyDescent="0.3"/>
    <row r="6953" s="66" customFormat="1" ht="14.4" x14ac:dyDescent="0.3"/>
    <row r="6954" s="66" customFormat="1" ht="14.4" x14ac:dyDescent="0.3"/>
    <row r="6955" s="66" customFormat="1" ht="14.4" x14ac:dyDescent="0.3"/>
    <row r="6956" s="66" customFormat="1" ht="14.4" x14ac:dyDescent="0.3"/>
    <row r="6957" s="66" customFormat="1" ht="14.4" x14ac:dyDescent="0.3"/>
    <row r="6958" s="66" customFormat="1" ht="14.4" x14ac:dyDescent="0.3"/>
    <row r="6959" s="66" customFormat="1" ht="14.4" x14ac:dyDescent="0.3"/>
    <row r="6960" s="66" customFormat="1" ht="14.4" x14ac:dyDescent="0.3"/>
    <row r="6961" s="66" customFormat="1" ht="14.4" x14ac:dyDescent="0.3"/>
    <row r="6962" s="66" customFormat="1" ht="14.4" x14ac:dyDescent="0.3"/>
    <row r="6963" s="66" customFormat="1" ht="14.4" x14ac:dyDescent="0.3"/>
    <row r="6964" s="66" customFormat="1" ht="14.4" x14ac:dyDescent="0.3"/>
    <row r="6965" s="66" customFormat="1" ht="14.4" x14ac:dyDescent="0.3"/>
    <row r="6966" s="66" customFormat="1" ht="14.4" x14ac:dyDescent="0.3"/>
    <row r="6967" s="66" customFormat="1" ht="14.4" x14ac:dyDescent="0.3"/>
    <row r="6968" s="66" customFormat="1" ht="14.4" x14ac:dyDescent="0.3"/>
    <row r="6969" s="66" customFormat="1" ht="14.4" x14ac:dyDescent="0.3"/>
    <row r="6970" s="66" customFormat="1" ht="14.4" x14ac:dyDescent="0.3"/>
    <row r="6971" s="66" customFormat="1" ht="14.4" x14ac:dyDescent="0.3"/>
    <row r="6972" s="66" customFormat="1" ht="14.4" x14ac:dyDescent="0.3"/>
    <row r="6973" s="66" customFormat="1" ht="14.4" x14ac:dyDescent="0.3"/>
    <row r="6974" s="66" customFormat="1" ht="14.4" x14ac:dyDescent="0.3"/>
    <row r="6975" s="66" customFormat="1" ht="14.4" x14ac:dyDescent="0.3"/>
    <row r="6976" s="66" customFormat="1" ht="14.4" x14ac:dyDescent="0.3"/>
    <row r="6977" s="66" customFormat="1" ht="14.4" x14ac:dyDescent="0.3"/>
    <row r="6978" s="66" customFormat="1" ht="14.4" x14ac:dyDescent="0.3"/>
    <row r="6979" s="66" customFormat="1" ht="14.4" x14ac:dyDescent="0.3"/>
    <row r="6980" s="66" customFormat="1" ht="14.4" x14ac:dyDescent="0.3"/>
    <row r="6981" s="66" customFormat="1" ht="14.4" x14ac:dyDescent="0.3"/>
    <row r="6982" s="66" customFormat="1" ht="14.4" x14ac:dyDescent="0.3"/>
    <row r="6983" s="66" customFormat="1" ht="14.4" x14ac:dyDescent="0.3"/>
    <row r="6984" s="66" customFormat="1" ht="14.4" x14ac:dyDescent="0.3"/>
    <row r="6985" s="66" customFormat="1" ht="14.4" x14ac:dyDescent="0.3"/>
    <row r="6986" s="66" customFormat="1" ht="14.4" x14ac:dyDescent="0.3"/>
    <row r="6987" s="66" customFormat="1" ht="14.4" x14ac:dyDescent="0.3"/>
    <row r="6988" s="66" customFormat="1" ht="14.4" x14ac:dyDescent="0.3"/>
    <row r="6989" s="66" customFormat="1" ht="14.4" x14ac:dyDescent="0.3"/>
    <row r="6990" s="66" customFormat="1" ht="14.4" x14ac:dyDescent="0.3"/>
    <row r="6991" s="66" customFormat="1" ht="14.4" x14ac:dyDescent="0.3"/>
    <row r="6992" s="66" customFormat="1" ht="14.4" x14ac:dyDescent="0.3"/>
    <row r="6993" s="66" customFormat="1" ht="14.4" x14ac:dyDescent="0.3"/>
    <row r="6994" s="66" customFormat="1" ht="14.4" x14ac:dyDescent="0.3"/>
    <row r="6995" s="66" customFormat="1" ht="14.4" x14ac:dyDescent="0.3"/>
    <row r="6996" s="66" customFormat="1" ht="14.4" x14ac:dyDescent="0.3"/>
    <row r="6997" s="66" customFormat="1" ht="14.4" x14ac:dyDescent="0.3"/>
    <row r="6998" s="66" customFormat="1" ht="14.4" x14ac:dyDescent="0.3"/>
    <row r="6999" s="66" customFormat="1" ht="14.4" x14ac:dyDescent="0.3"/>
    <row r="7000" s="66" customFormat="1" ht="14.4" x14ac:dyDescent="0.3"/>
    <row r="7001" s="66" customFormat="1" ht="14.4" x14ac:dyDescent="0.3"/>
    <row r="7002" s="66" customFormat="1" ht="14.4" x14ac:dyDescent="0.3"/>
    <row r="7003" s="66" customFormat="1" ht="14.4" x14ac:dyDescent="0.3"/>
    <row r="7004" s="66" customFormat="1" ht="14.4" x14ac:dyDescent="0.3"/>
    <row r="7005" s="66" customFormat="1" ht="14.4" x14ac:dyDescent="0.3"/>
    <row r="7006" s="66" customFormat="1" ht="14.4" x14ac:dyDescent="0.3"/>
    <row r="7007" s="66" customFormat="1" ht="14.4" x14ac:dyDescent="0.3"/>
    <row r="7008" s="66" customFormat="1" ht="14.4" x14ac:dyDescent="0.3"/>
    <row r="7009" s="66" customFormat="1" ht="14.4" x14ac:dyDescent="0.3"/>
    <row r="7010" s="66" customFormat="1" ht="14.4" x14ac:dyDescent="0.3"/>
    <row r="7011" s="66" customFormat="1" ht="14.4" x14ac:dyDescent="0.3"/>
    <row r="7012" s="66" customFormat="1" ht="14.4" x14ac:dyDescent="0.3"/>
    <row r="7013" s="66" customFormat="1" ht="14.4" x14ac:dyDescent="0.3"/>
    <row r="7014" s="66" customFormat="1" ht="14.4" x14ac:dyDescent="0.3"/>
    <row r="7015" s="66" customFormat="1" ht="14.4" x14ac:dyDescent="0.3"/>
    <row r="7016" s="66" customFormat="1" ht="14.4" x14ac:dyDescent="0.3"/>
    <row r="7017" s="66" customFormat="1" ht="14.4" x14ac:dyDescent="0.3"/>
    <row r="7018" s="66" customFormat="1" ht="14.4" x14ac:dyDescent="0.3"/>
    <row r="7019" s="66" customFormat="1" ht="14.4" x14ac:dyDescent="0.3"/>
    <row r="7020" s="66" customFormat="1" ht="14.4" x14ac:dyDescent="0.3"/>
    <row r="7021" s="66" customFormat="1" ht="14.4" x14ac:dyDescent="0.3"/>
    <row r="7022" s="66" customFormat="1" ht="14.4" x14ac:dyDescent="0.3"/>
    <row r="7023" s="66" customFormat="1" ht="14.4" x14ac:dyDescent="0.3"/>
    <row r="7024" s="66" customFormat="1" ht="14.4" x14ac:dyDescent="0.3"/>
    <row r="7025" s="66" customFormat="1" ht="14.4" x14ac:dyDescent="0.3"/>
    <row r="7026" s="66" customFormat="1" ht="14.4" x14ac:dyDescent="0.3"/>
    <row r="7027" s="66" customFormat="1" ht="14.4" x14ac:dyDescent="0.3"/>
    <row r="7028" s="66" customFormat="1" ht="14.4" x14ac:dyDescent="0.3"/>
    <row r="7029" s="66" customFormat="1" ht="14.4" x14ac:dyDescent="0.3"/>
    <row r="7030" s="66" customFormat="1" ht="14.4" x14ac:dyDescent="0.3"/>
    <row r="7031" s="66" customFormat="1" ht="14.4" x14ac:dyDescent="0.3"/>
    <row r="7032" s="66" customFormat="1" ht="14.4" x14ac:dyDescent="0.3"/>
    <row r="7033" s="66" customFormat="1" ht="14.4" x14ac:dyDescent="0.3"/>
    <row r="7034" s="66" customFormat="1" ht="14.4" x14ac:dyDescent="0.3"/>
    <row r="7035" s="66" customFormat="1" ht="14.4" x14ac:dyDescent="0.3"/>
    <row r="7036" s="66" customFormat="1" ht="14.4" x14ac:dyDescent="0.3"/>
    <row r="7037" s="66" customFormat="1" ht="14.4" x14ac:dyDescent="0.3"/>
    <row r="7038" s="66" customFormat="1" ht="14.4" x14ac:dyDescent="0.3"/>
    <row r="7039" s="66" customFormat="1" ht="14.4" x14ac:dyDescent="0.3"/>
    <row r="7040" s="66" customFormat="1" ht="14.4" x14ac:dyDescent="0.3"/>
    <row r="7041" s="66" customFormat="1" ht="14.4" x14ac:dyDescent="0.3"/>
    <row r="7042" s="66" customFormat="1" ht="14.4" x14ac:dyDescent="0.3"/>
    <row r="7043" s="66" customFormat="1" ht="14.4" x14ac:dyDescent="0.3"/>
    <row r="7044" s="66" customFormat="1" ht="14.4" x14ac:dyDescent="0.3"/>
    <row r="7045" s="66" customFormat="1" ht="14.4" x14ac:dyDescent="0.3"/>
    <row r="7046" s="66" customFormat="1" ht="14.4" x14ac:dyDescent="0.3"/>
    <row r="7047" s="66" customFormat="1" ht="14.4" x14ac:dyDescent="0.3"/>
    <row r="7048" s="66" customFormat="1" ht="14.4" x14ac:dyDescent="0.3"/>
    <row r="7049" s="66" customFormat="1" ht="14.4" x14ac:dyDescent="0.3"/>
    <row r="7050" s="66" customFormat="1" ht="14.4" x14ac:dyDescent="0.3"/>
    <row r="7051" s="66" customFormat="1" ht="14.4" x14ac:dyDescent="0.3"/>
    <row r="7052" s="66" customFormat="1" ht="14.4" x14ac:dyDescent="0.3"/>
    <row r="7053" s="66" customFormat="1" ht="14.4" x14ac:dyDescent="0.3"/>
    <row r="7054" s="66" customFormat="1" ht="14.4" x14ac:dyDescent="0.3"/>
    <row r="7055" s="66" customFormat="1" ht="14.4" x14ac:dyDescent="0.3"/>
    <row r="7056" s="66" customFormat="1" ht="14.4" x14ac:dyDescent="0.3"/>
    <row r="7057" s="66" customFormat="1" ht="14.4" x14ac:dyDescent="0.3"/>
    <row r="7058" s="66" customFormat="1" ht="14.4" x14ac:dyDescent="0.3"/>
    <row r="7059" s="66" customFormat="1" ht="14.4" x14ac:dyDescent="0.3"/>
    <row r="7060" s="66" customFormat="1" ht="14.4" x14ac:dyDescent="0.3"/>
    <row r="7061" s="66" customFormat="1" ht="14.4" x14ac:dyDescent="0.3"/>
    <row r="7062" s="66" customFormat="1" ht="14.4" x14ac:dyDescent="0.3"/>
    <row r="7063" s="66" customFormat="1" ht="14.4" x14ac:dyDescent="0.3"/>
    <row r="7064" s="66" customFormat="1" ht="14.4" x14ac:dyDescent="0.3"/>
    <row r="7065" s="66" customFormat="1" ht="14.4" x14ac:dyDescent="0.3"/>
    <row r="7066" s="66" customFormat="1" ht="14.4" x14ac:dyDescent="0.3"/>
    <row r="7067" s="66" customFormat="1" ht="14.4" x14ac:dyDescent="0.3"/>
    <row r="7068" s="66" customFormat="1" ht="14.4" x14ac:dyDescent="0.3"/>
    <row r="7069" s="66" customFormat="1" ht="14.4" x14ac:dyDescent="0.3"/>
    <row r="7070" s="66" customFormat="1" ht="14.4" x14ac:dyDescent="0.3"/>
    <row r="7071" s="66" customFormat="1" ht="14.4" x14ac:dyDescent="0.3"/>
    <row r="7072" s="66" customFormat="1" ht="14.4" x14ac:dyDescent="0.3"/>
    <row r="7073" s="66" customFormat="1" ht="14.4" x14ac:dyDescent="0.3"/>
    <row r="7074" s="66" customFormat="1" ht="14.4" x14ac:dyDescent="0.3"/>
    <row r="7075" s="66" customFormat="1" ht="14.4" x14ac:dyDescent="0.3"/>
    <row r="7076" s="66" customFormat="1" ht="14.4" x14ac:dyDescent="0.3"/>
    <row r="7077" s="66" customFormat="1" ht="14.4" x14ac:dyDescent="0.3"/>
    <row r="7078" s="66" customFormat="1" ht="14.4" x14ac:dyDescent="0.3"/>
    <row r="7079" s="66" customFormat="1" ht="14.4" x14ac:dyDescent="0.3"/>
    <row r="7080" s="66" customFormat="1" ht="14.4" x14ac:dyDescent="0.3"/>
    <row r="7081" s="66" customFormat="1" ht="14.4" x14ac:dyDescent="0.3"/>
    <row r="7082" s="66" customFormat="1" ht="14.4" x14ac:dyDescent="0.3"/>
    <row r="7083" s="66" customFormat="1" ht="14.4" x14ac:dyDescent="0.3"/>
    <row r="7084" s="66" customFormat="1" ht="14.4" x14ac:dyDescent="0.3"/>
    <row r="7085" s="66" customFormat="1" ht="14.4" x14ac:dyDescent="0.3"/>
    <row r="7086" s="66" customFormat="1" ht="14.4" x14ac:dyDescent="0.3"/>
    <row r="7087" s="66" customFormat="1" ht="14.4" x14ac:dyDescent="0.3"/>
    <row r="7088" s="66" customFormat="1" ht="14.4" x14ac:dyDescent="0.3"/>
    <row r="7089" s="66" customFormat="1" ht="14.4" x14ac:dyDescent="0.3"/>
    <row r="7090" s="66" customFormat="1" ht="14.4" x14ac:dyDescent="0.3"/>
    <row r="7091" s="66" customFormat="1" ht="14.4" x14ac:dyDescent="0.3"/>
    <row r="7092" s="66" customFormat="1" ht="14.4" x14ac:dyDescent="0.3"/>
    <row r="7093" s="66" customFormat="1" ht="14.4" x14ac:dyDescent="0.3"/>
    <row r="7094" s="66" customFormat="1" ht="14.4" x14ac:dyDescent="0.3"/>
    <row r="7095" s="66" customFormat="1" ht="14.4" x14ac:dyDescent="0.3"/>
    <row r="7096" s="66" customFormat="1" ht="14.4" x14ac:dyDescent="0.3"/>
    <row r="7097" s="66" customFormat="1" ht="14.4" x14ac:dyDescent="0.3"/>
    <row r="7098" s="66" customFormat="1" ht="14.4" x14ac:dyDescent="0.3"/>
    <row r="7099" s="66" customFormat="1" ht="14.4" x14ac:dyDescent="0.3"/>
    <row r="7100" s="66" customFormat="1" ht="14.4" x14ac:dyDescent="0.3"/>
    <row r="7101" s="66" customFormat="1" ht="14.4" x14ac:dyDescent="0.3"/>
    <row r="7102" s="66" customFormat="1" ht="14.4" x14ac:dyDescent="0.3"/>
    <row r="7103" s="66" customFormat="1" ht="14.4" x14ac:dyDescent="0.3"/>
    <row r="7104" s="66" customFormat="1" ht="14.4" x14ac:dyDescent="0.3"/>
    <row r="7105" s="66" customFormat="1" ht="14.4" x14ac:dyDescent="0.3"/>
    <row r="7106" s="66" customFormat="1" ht="14.4" x14ac:dyDescent="0.3"/>
    <row r="7107" s="66" customFormat="1" ht="14.4" x14ac:dyDescent="0.3"/>
    <row r="7108" s="66" customFormat="1" ht="14.4" x14ac:dyDescent="0.3"/>
    <row r="7109" s="66" customFormat="1" ht="14.4" x14ac:dyDescent="0.3"/>
    <row r="7110" s="66" customFormat="1" ht="14.4" x14ac:dyDescent="0.3"/>
    <row r="7111" s="66" customFormat="1" ht="14.4" x14ac:dyDescent="0.3"/>
    <row r="7112" s="66" customFormat="1" ht="14.4" x14ac:dyDescent="0.3"/>
    <row r="7113" s="66" customFormat="1" ht="14.4" x14ac:dyDescent="0.3"/>
    <row r="7114" s="66" customFormat="1" ht="14.4" x14ac:dyDescent="0.3"/>
    <row r="7115" s="66" customFormat="1" ht="14.4" x14ac:dyDescent="0.3"/>
    <row r="7116" s="66" customFormat="1" ht="14.4" x14ac:dyDescent="0.3"/>
    <row r="7117" s="66" customFormat="1" ht="14.4" x14ac:dyDescent="0.3"/>
    <row r="7118" s="66" customFormat="1" ht="14.4" x14ac:dyDescent="0.3"/>
    <row r="7119" s="66" customFormat="1" ht="14.4" x14ac:dyDescent="0.3"/>
    <row r="7120" s="66" customFormat="1" ht="14.4" x14ac:dyDescent="0.3"/>
    <row r="7121" s="66" customFormat="1" ht="14.4" x14ac:dyDescent="0.3"/>
    <row r="7122" s="66" customFormat="1" ht="14.4" x14ac:dyDescent="0.3"/>
    <row r="7123" s="66" customFormat="1" ht="14.4" x14ac:dyDescent="0.3"/>
    <row r="7124" s="66" customFormat="1" ht="14.4" x14ac:dyDescent="0.3"/>
    <row r="7125" s="66" customFormat="1" ht="14.4" x14ac:dyDescent="0.3"/>
    <row r="7126" s="66" customFormat="1" ht="14.4" x14ac:dyDescent="0.3"/>
    <row r="7127" s="66" customFormat="1" ht="14.4" x14ac:dyDescent="0.3"/>
    <row r="7128" s="66" customFormat="1" ht="14.4" x14ac:dyDescent="0.3"/>
    <row r="7129" s="66" customFormat="1" ht="14.4" x14ac:dyDescent="0.3"/>
    <row r="7130" s="66" customFormat="1" ht="14.4" x14ac:dyDescent="0.3"/>
    <row r="7131" s="66" customFormat="1" ht="14.4" x14ac:dyDescent="0.3"/>
    <row r="7132" s="66" customFormat="1" ht="14.4" x14ac:dyDescent="0.3"/>
    <row r="7133" s="66" customFormat="1" ht="14.4" x14ac:dyDescent="0.3"/>
    <row r="7134" s="66" customFormat="1" ht="14.4" x14ac:dyDescent="0.3"/>
    <row r="7135" s="66" customFormat="1" ht="14.4" x14ac:dyDescent="0.3"/>
    <row r="7136" s="66" customFormat="1" ht="14.4" x14ac:dyDescent="0.3"/>
    <row r="7137" s="66" customFormat="1" ht="14.4" x14ac:dyDescent="0.3"/>
    <row r="7138" s="66" customFormat="1" ht="14.4" x14ac:dyDescent="0.3"/>
    <row r="7139" s="66" customFormat="1" ht="14.4" x14ac:dyDescent="0.3"/>
    <row r="7140" s="66" customFormat="1" ht="14.4" x14ac:dyDescent="0.3"/>
    <row r="7141" s="66" customFormat="1" ht="14.4" x14ac:dyDescent="0.3"/>
    <row r="7142" s="66" customFormat="1" ht="14.4" x14ac:dyDescent="0.3"/>
    <row r="7143" s="66" customFormat="1" ht="14.4" x14ac:dyDescent="0.3"/>
    <row r="7144" s="66" customFormat="1" ht="14.4" x14ac:dyDescent="0.3"/>
    <row r="7145" s="66" customFormat="1" ht="14.4" x14ac:dyDescent="0.3"/>
    <row r="7146" s="66" customFormat="1" ht="14.4" x14ac:dyDescent="0.3"/>
    <row r="7147" s="66" customFormat="1" ht="14.4" x14ac:dyDescent="0.3"/>
    <row r="7148" s="66" customFormat="1" ht="14.4" x14ac:dyDescent="0.3"/>
    <row r="7149" s="66" customFormat="1" ht="14.4" x14ac:dyDescent="0.3"/>
    <row r="7150" s="66" customFormat="1" ht="14.4" x14ac:dyDescent="0.3"/>
    <row r="7151" s="66" customFormat="1" ht="14.4" x14ac:dyDescent="0.3"/>
    <row r="7152" s="66" customFormat="1" ht="14.4" x14ac:dyDescent="0.3"/>
    <row r="7153" s="66" customFormat="1" ht="14.4" x14ac:dyDescent="0.3"/>
    <row r="7154" s="66" customFormat="1" ht="14.4" x14ac:dyDescent="0.3"/>
    <row r="7155" s="66" customFormat="1" ht="14.4" x14ac:dyDescent="0.3"/>
    <row r="7156" s="66" customFormat="1" ht="14.4" x14ac:dyDescent="0.3"/>
    <row r="7157" s="66" customFormat="1" ht="14.4" x14ac:dyDescent="0.3"/>
    <row r="7158" s="66" customFormat="1" ht="14.4" x14ac:dyDescent="0.3"/>
    <row r="7159" s="66" customFormat="1" ht="14.4" x14ac:dyDescent="0.3"/>
    <row r="7160" s="66" customFormat="1" ht="14.4" x14ac:dyDescent="0.3"/>
    <row r="7161" s="66" customFormat="1" ht="14.4" x14ac:dyDescent="0.3"/>
    <row r="7162" s="66" customFormat="1" ht="14.4" x14ac:dyDescent="0.3"/>
    <row r="7163" s="66" customFormat="1" ht="14.4" x14ac:dyDescent="0.3"/>
    <row r="7164" s="66" customFormat="1" ht="14.4" x14ac:dyDescent="0.3"/>
    <row r="7165" s="66" customFormat="1" ht="14.4" x14ac:dyDescent="0.3"/>
    <row r="7166" s="66" customFormat="1" ht="14.4" x14ac:dyDescent="0.3"/>
    <row r="7167" s="66" customFormat="1" ht="14.4" x14ac:dyDescent="0.3"/>
    <row r="7168" s="66" customFormat="1" ht="14.4" x14ac:dyDescent="0.3"/>
    <row r="7169" s="66" customFormat="1" ht="14.4" x14ac:dyDescent="0.3"/>
    <row r="7170" s="66" customFormat="1" ht="14.4" x14ac:dyDescent="0.3"/>
    <row r="7171" s="66" customFormat="1" ht="14.4" x14ac:dyDescent="0.3"/>
    <row r="7172" s="66" customFormat="1" ht="14.4" x14ac:dyDescent="0.3"/>
    <row r="7173" s="66" customFormat="1" ht="14.4" x14ac:dyDescent="0.3"/>
    <row r="7174" s="66" customFormat="1" ht="14.4" x14ac:dyDescent="0.3"/>
    <row r="7175" s="66" customFormat="1" ht="14.4" x14ac:dyDescent="0.3"/>
    <row r="7176" s="66" customFormat="1" ht="14.4" x14ac:dyDescent="0.3"/>
    <row r="7177" s="66" customFormat="1" ht="14.4" x14ac:dyDescent="0.3"/>
    <row r="7178" s="66" customFormat="1" ht="14.4" x14ac:dyDescent="0.3"/>
    <row r="7179" s="66" customFormat="1" ht="14.4" x14ac:dyDescent="0.3"/>
    <row r="7180" s="66" customFormat="1" ht="14.4" x14ac:dyDescent="0.3"/>
    <row r="7181" s="66" customFormat="1" ht="14.4" x14ac:dyDescent="0.3"/>
    <row r="7182" s="66" customFormat="1" ht="14.4" x14ac:dyDescent="0.3"/>
    <row r="7183" s="66" customFormat="1" ht="14.4" x14ac:dyDescent="0.3"/>
    <row r="7184" s="66" customFormat="1" ht="14.4" x14ac:dyDescent="0.3"/>
    <row r="7185" s="66" customFormat="1" ht="14.4" x14ac:dyDescent="0.3"/>
    <row r="7186" s="66" customFormat="1" ht="14.4" x14ac:dyDescent="0.3"/>
    <row r="7187" s="66" customFormat="1" ht="14.4" x14ac:dyDescent="0.3"/>
    <row r="7188" s="66" customFormat="1" ht="14.4" x14ac:dyDescent="0.3"/>
    <row r="7189" s="66" customFormat="1" ht="14.4" x14ac:dyDescent="0.3"/>
    <row r="7190" s="66" customFormat="1" ht="14.4" x14ac:dyDescent="0.3"/>
    <row r="7191" s="66" customFormat="1" ht="14.4" x14ac:dyDescent="0.3"/>
    <row r="7192" s="66" customFormat="1" ht="14.4" x14ac:dyDescent="0.3"/>
    <row r="7193" s="66" customFormat="1" ht="14.4" x14ac:dyDescent="0.3"/>
    <row r="7194" s="66" customFormat="1" ht="14.4" x14ac:dyDescent="0.3"/>
    <row r="7195" s="66" customFormat="1" ht="14.4" x14ac:dyDescent="0.3"/>
    <row r="7196" s="66" customFormat="1" ht="14.4" x14ac:dyDescent="0.3"/>
    <row r="7197" s="66" customFormat="1" ht="14.4" x14ac:dyDescent="0.3"/>
    <row r="7198" s="66" customFormat="1" ht="14.4" x14ac:dyDescent="0.3"/>
    <row r="7199" s="66" customFormat="1" ht="14.4" x14ac:dyDescent="0.3"/>
    <row r="7200" s="66" customFormat="1" ht="14.4" x14ac:dyDescent="0.3"/>
    <row r="7201" s="66" customFormat="1" ht="14.4" x14ac:dyDescent="0.3"/>
    <row r="7202" s="66" customFormat="1" ht="14.4" x14ac:dyDescent="0.3"/>
    <row r="7203" s="66" customFormat="1" ht="14.4" x14ac:dyDescent="0.3"/>
    <row r="7204" s="66" customFormat="1" ht="14.4" x14ac:dyDescent="0.3"/>
    <row r="7205" s="66" customFormat="1" ht="14.4" x14ac:dyDescent="0.3"/>
    <row r="7206" s="66" customFormat="1" ht="14.4" x14ac:dyDescent="0.3"/>
    <row r="7207" s="66" customFormat="1" ht="14.4" x14ac:dyDescent="0.3"/>
    <row r="7208" s="66" customFormat="1" ht="14.4" x14ac:dyDescent="0.3"/>
    <row r="7209" s="66" customFormat="1" ht="14.4" x14ac:dyDescent="0.3"/>
    <row r="7210" s="66" customFormat="1" ht="14.4" x14ac:dyDescent="0.3"/>
    <row r="7211" s="66" customFormat="1" ht="14.4" x14ac:dyDescent="0.3"/>
    <row r="7212" s="66" customFormat="1" ht="14.4" x14ac:dyDescent="0.3"/>
    <row r="7213" s="66" customFormat="1" ht="14.4" x14ac:dyDescent="0.3"/>
    <row r="7214" s="66" customFormat="1" ht="14.4" x14ac:dyDescent="0.3"/>
    <row r="7215" s="66" customFormat="1" ht="14.4" x14ac:dyDescent="0.3"/>
    <row r="7216" s="66" customFormat="1" ht="14.4" x14ac:dyDescent="0.3"/>
    <row r="7217" s="66" customFormat="1" ht="14.4" x14ac:dyDescent="0.3"/>
    <row r="7218" s="66" customFormat="1" ht="14.4" x14ac:dyDescent="0.3"/>
    <row r="7219" s="66" customFormat="1" ht="14.4" x14ac:dyDescent="0.3"/>
    <row r="7220" s="66" customFormat="1" ht="14.4" x14ac:dyDescent="0.3"/>
    <row r="7221" s="66" customFormat="1" ht="14.4" x14ac:dyDescent="0.3"/>
    <row r="7222" s="66" customFormat="1" ht="14.4" x14ac:dyDescent="0.3"/>
    <row r="7223" s="66" customFormat="1" ht="14.4" x14ac:dyDescent="0.3"/>
    <row r="7224" s="66" customFormat="1" ht="14.4" x14ac:dyDescent="0.3"/>
    <row r="7225" s="66" customFormat="1" ht="14.4" x14ac:dyDescent="0.3"/>
    <row r="7226" s="66" customFormat="1" ht="14.4" x14ac:dyDescent="0.3"/>
    <row r="7227" s="66" customFormat="1" ht="14.4" x14ac:dyDescent="0.3"/>
    <row r="7228" s="66" customFormat="1" ht="14.4" x14ac:dyDescent="0.3"/>
    <row r="7229" s="66" customFormat="1" ht="14.4" x14ac:dyDescent="0.3"/>
    <row r="7230" s="66" customFormat="1" ht="14.4" x14ac:dyDescent="0.3"/>
    <row r="7231" s="66" customFormat="1" ht="14.4" x14ac:dyDescent="0.3"/>
    <row r="7232" s="66" customFormat="1" ht="14.4" x14ac:dyDescent="0.3"/>
    <row r="7233" s="66" customFormat="1" ht="14.4" x14ac:dyDescent="0.3"/>
    <row r="7234" s="66" customFormat="1" ht="14.4" x14ac:dyDescent="0.3"/>
    <row r="7235" s="66" customFormat="1" ht="14.4" x14ac:dyDescent="0.3"/>
    <row r="7236" s="66" customFormat="1" ht="14.4" x14ac:dyDescent="0.3"/>
    <row r="7237" s="66" customFormat="1" ht="14.4" x14ac:dyDescent="0.3"/>
    <row r="7238" s="66" customFormat="1" ht="14.4" x14ac:dyDescent="0.3"/>
    <row r="7239" s="66" customFormat="1" ht="14.4" x14ac:dyDescent="0.3"/>
    <row r="7240" s="66" customFormat="1" ht="14.4" x14ac:dyDescent="0.3"/>
    <row r="7241" s="66" customFormat="1" ht="14.4" x14ac:dyDescent="0.3"/>
    <row r="7242" s="66" customFormat="1" ht="14.4" x14ac:dyDescent="0.3"/>
    <row r="7243" s="66" customFormat="1" ht="14.4" x14ac:dyDescent="0.3"/>
    <row r="7244" s="66" customFormat="1" ht="14.4" x14ac:dyDescent="0.3"/>
    <row r="7245" s="66" customFormat="1" ht="14.4" x14ac:dyDescent="0.3"/>
    <row r="7246" s="66" customFormat="1" ht="14.4" x14ac:dyDescent="0.3"/>
    <row r="7247" s="66" customFormat="1" ht="14.4" x14ac:dyDescent="0.3"/>
    <row r="7248" s="66" customFormat="1" ht="14.4" x14ac:dyDescent="0.3"/>
    <row r="7249" s="66" customFormat="1" ht="14.4" x14ac:dyDescent="0.3"/>
    <row r="7250" s="66" customFormat="1" ht="14.4" x14ac:dyDescent="0.3"/>
    <row r="7251" s="66" customFormat="1" ht="14.4" x14ac:dyDescent="0.3"/>
    <row r="7252" s="66" customFormat="1" ht="14.4" x14ac:dyDescent="0.3"/>
    <row r="7253" s="66" customFormat="1" ht="14.4" x14ac:dyDescent="0.3"/>
    <row r="7254" s="66" customFormat="1" ht="14.4" x14ac:dyDescent="0.3"/>
    <row r="7255" s="66" customFormat="1" ht="14.4" x14ac:dyDescent="0.3"/>
    <row r="7256" s="66" customFormat="1" ht="14.4" x14ac:dyDescent="0.3"/>
    <row r="7257" s="66" customFormat="1" ht="14.4" x14ac:dyDescent="0.3"/>
    <row r="7258" s="66" customFormat="1" ht="14.4" x14ac:dyDescent="0.3"/>
    <row r="7259" s="66" customFormat="1" ht="14.4" x14ac:dyDescent="0.3"/>
    <row r="7260" s="66" customFormat="1" ht="14.4" x14ac:dyDescent="0.3"/>
    <row r="7261" s="66" customFormat="1" ht="14.4" x14ac:dyDescent="0.3"/>
    <row r="7262" s="66" customFormat="1" ht="14.4" x14ac:dyDescent="0.3"/>
    <row r="7263" s="66" customFormat="1" ht="14.4" x14ac:dyDescent="0.3"/>
    <row r="7264" s="66" customFormat="1" ht="14.4" x14ac:dyDescent="0.3"/>
    <row r="7265" s="66" customFormat="1" ht="14.4" x14ac:dyDescent="0.3"/>
    <row r="7266" s="66" customFormat="1" ht="14.4" x14ac:dyDescent="0.3"/>
    <row r="7267" s="66" customFormat="1" ht="14.4" x14ac:dyDescent="0.3"/>
    <row r="7268" s="66" customFormat="1" ht="14.4" x14ac:dyDescent="0.3"/>
    <row r="7269" s="66" customFormat="1" ht="14.4" x14ac:dyDescent="0.3"/>
    <row r="7270" s="66" customFormat="1" ht="14.4" x14ac:dyDescent="0.3"/>
    <row r="7271" s="66" customFormat="1" ht="14.4" x14ac:dyDescent="0.3"/>
    <row r="7272" s="66" customFormat="1" ht="14.4" x14ac:dyDescent="0.3"/>
    <row r="7273" s="66" customFormat="1" ht="14.4" x14ac:dyDescent="0.3"/>
    <row r="7274" s="66" customFormat="1" ht="14.4" x14ac:dyDescent="0.3"/>
    <row r="7275" s="66" customFormat="1" ht="14.4" x14ac:dyDescent="0.3"/>
    <row r="7276" s="66" customFormat="1" ht="14.4" x14ac:dyDescent="0.3"/>
    <row r="7277" s="66" customFormat="1" ht="14.4" x14ac:dyDescent="0.3"/>
    <row r="7278" s="66" customFormat="1" ht="14.4" x14ac:dyDescent="0.3"/>
    <row r="7279" s="66" customFormat="1" ht="14.4" x14ac:dyDescent="0.3"/>
    <row r="7280" s="66" customFormat="1" ht="14.4" x14ac:dyDescent="0.3"/>
    <row r="7281" s="66" customFormat="1" ht="14.4" x14ac:dyDescent="0.3"/>
    <row r="7282" s="66" customFormat="1" ht="14.4" x14ac:dyDescent="0.3"/>
    <row r="7283" s="66" customFormat="1" ht="14.4" x14ac:dyDescent="0.3"/>
    <row r="7284" s="66" customFormat="1" ht="14.4" x14ac:dyDescent="0.3"/>
    <row r="7285" s="66" customFormat="1" ht="14.4" x14ac:dyDescent="0.3"/>
    <row r="7286" s="66" customFormat="1" ht="14.4" x14ac:dyDescent="0.3"/>
    <row r="7287" s="66" customFormat="1" ht="14.4" x14ac:dyDescent="0.3"/>
    <row r="7288" s="66" customFormat="1" ht="14.4" x14ac:dyDescent="0.3"/>
    <row r="7289" s="66" customFormat="1" ht="14.4" x14ac:dyDescent="0.3"/>
    <row r="7290" s="66" customFormat="1" ht="14.4" x14ac:dyDescent="0.3"/>
    <row r="7291" s="66" customFormat="1" ht="14.4" x14ac:dyDescent="0.3"/>
    <row r="7292" s="66" customFormat="1" ht="14.4" x14ac:dyDescent="0.3"/>
    <row r="7293" s="66" customFormat="1" ht="14.4" x14ac:dyDescent="0.3"/>
    <row r="7294" s="66" customFormat="1" ht="14.4" x14ac:dyDescent="0.3"/>
    <row r="7295" s="66" customFormat="1" ht="14.4" x14ac:dyDescent="0.3"/>
    <row r="7296" s="66" customFormat="1" ht="14.4" x14ac:dyDescent="0.3"/>
    <row r="7297" s="66" customFormat="1" ht="14.4" x14ac:dyDescent="0.3"/>
    <row r="7298" s="66" customFormat="1" ht="14.4" x14ac:dyDescent="0.3"/>
    <row r="7299" s="66" customFormat="1" ht="14.4" x14ac:dyDescent="0.3"/>
    <row r="7300" s="66" customFormat="1" ht="14.4" x14ac:dyDescent="0.3"/>
    <row r="7301" s="66" customFormat="1" ht="14.4" x14ac:dyDescent="0.3"/>
    <row r="7302" s="66" customFormat="1" ht="14.4" x14ac:dyDescent="0.3"/>
    <row r="7303" s="66" customFormat="1" ht="14.4" x14ac:dyDescent="0.3"/>
    <row r="7304" s="66" customFormat="1" ht="14.4" x14ac:dyDescent="0.3"/>
    <row r="7305" s="66" customFormat="1" ht="14.4" x14ac:dyDescent="0.3"/>
    <row r="7306" s="66" customFormat="1" ht="14.4" x14ac:dyDescent="0.3"/>
    <row r="7307" s="66" customFormat="1" ht="14.4" x14ac:dyDescent="0.3"/>
    <row r="7308" s="66" customFormat="1" ht="14.4" x14ac:dyDescent="0.3"/>
    <row r="7309" s="66" customFormat="1" ht="14.4" x14ac:dyDescent="0.3"/>
    <row r="7310" s="66" customFormat="1" ht="14.4" x14ac:dyDescent="0.3"/>
    <row r="7311" s="66" customFormat="1" ht="14.4" x14ac:dyDescent="0.3"/>
    <row r="7312" s="66" customFormat="1" ht="14.4" x14ac:dyDescent="0.3"/>
    <row r="7313" s="66" customFormat="1" ht="14.4" x14ac:dyDescent="0.3"/>
    <row r="7314" s="66" customFormat="1" ht="14.4" x14ac:dyDescent="0.3"/>
    <row r="7315" s="66" customFormat="1" ht="14.4" x14ac:dyDescent="0.3"/>
    <row r="7316" s="66" customFormat="1" ht="14.4" x14ac:dyDescent="0.3"/>
    <row r="7317" s="66" customFormat="1" ht="14.4" x14ac:dyDescent="0.3"/>
    <row r="7318" s="66" customFormat="1" ht="14.4" x14ac:dyDescent="0.3"/>
    <row r="7319" s="66" customFormat="1" ht="14.4" x14ac:dyDescent="0.3"/>
    <row r="7320" s="66" customFormat="1" ht="14.4" x14ac:dyDescent="0.3"/>
    <row r="7321" s="66" customFormat="1" ht="14.4" x14ac:dyDescent="0.3"/>
    <row r="7322" s="66" customFormat="1" ht="14.4" x14ac:dyDescent="0.3"/>
    <row r="7323" s="66" customFormat="1" ht="14.4" x14ac:dyDescent="0.3"/>
    <row r="7324" s="66" customFormat="1" ht="14.4" x14ac:dyDescent="0.3"/>
    <row r="7325" s="66" customFormat="1" ht="14.4" x14ac:dyDescent="0.3"/>
    <row r="7326" s="66" customFormat="1" ht="14.4" x14ac:dyDescent="0.3"/>
    <row r="7327" s="66" customFormat="1" ht="14.4" x14ac:dyDescent="0.3"/>
    <row r="7328" s="66" customFormat="1" ht="14.4" x14ac:dyDescent="0.3"/>
    <row r="7329" s="66" customFormat="1" ht="14.4" x14ac:dyDescent="0.3"/>
    <row r="7330" s="66" customFormat="1" ht="14.4" x14ac:dyDescent="0.3"/>
    <row r="7331" s="66" customFormat="1" ht="14.4" x14ac:dyDescent="0.3"/>
    <row r="7332" s="66" customFormat="1" ht="14.4" x14ac:dyDescent="0.3"/>
    <row r="7333" s="66" customFormat="1" ht="14.4" x14ac:dyDescent="0.3"/>
    <row r="7334" s="66" customFormat="1" ht="14.4" x14ac:dyDescent="0.3"/>
    <row r="7335" s="66" customFormat="1" ht="14.4" x14ac:dyDescent="0.3"/>
    <row r="7336" s="66" customFormat="1" ht="14.4" x14ac:dyDescent="0.3"/>
    <row r="7337" s="66" customFormat="1" ht="14.4" x14ac:dyDescent="0.3"/>
    <row r="7338" s="66" customFormat="1" ht="14.4" x14ac:dyDescent="0.3"/>
    <row r="7339" s="66" customFormat="1" ht="14.4" x14ac:dyDescent="0.3"/>
    <row r="7340" s="66" customFormat="1" ht="14.4" x14ac:dyDescent="0.3"/>
    <row r="7341" s="66" customFormat="1" ht="14.4" x14ac:dyDescent="0.3"/>
    <row r="7342" s="66" customFormat="1" ht="14.4" x14ac:dyDescent="0.3"/>
    <row r="7343" s="66" customFormat="1" ht="14.4" x14ac:dyDescent="0.3"/>
    <row r="7344" s="66" customFormat="1" ht="14.4" x14ac:dyDescent="0.3"/>
    <row r="7345" s="66" customFormat="1" ht="14.4" x14ac:dyDescent="0.3"/>
    <row r="7346" s="66" customFormat="1" ht="14.4" x14ac:dyDescent="0.3"/>
    <row r="7347" s="66" customFormat="1" ht="14.4" x14ac:dyDescent="0.3"/>
    <row r="7348" s="66" customFormat="1" ht="14.4" x14ac:dyDescent="0.3"/>
    <row r="7349" s="66" customFormat="1" ht="14.4" x14ac:dyDescent="0.3"/>
    <row r="7350" s="66" customFormat="1" ht="14.4" x14ac:dyDescent="0.3"/>
    <row r="7351" s="66" customFormat="1" ht="14.4" x14ac:dyDescent="0.3"/>
    <row r="7352" s="66" customFormat="1" ht="14.4" x14ac:dyDescent="0.3"/>
    <row r="7353" s="66" customFormat="1" ht="14.4" x14ac:dyDescent="0.3"/>
    <row r="7354" s="66" customFormat="1" ht="14.4" x14ac:dyDescent="0.3"/>
    <row r="7355" s="66" customFormat="1" ht="14.4" x14ac:dyDescent="0.3"/>
    <row r="7356" s="66" customFormat="1" ht="14.4" x14ac:dyDescent="0.3"/>
    <row r="7357" s="66" customFormat="1" ht="14.4" x14ac:dyDescent="0.3"/>
    <row r="7358" s="66" customFormat="1" ht="14.4" x14ac:dyDescent="0.3"/>
    <row r="7359" s="66" customFormat="1" ht="14.4" x14ac:dyDescent="0.3"/>
    <row r="7360" s="66" customFormat="1" ht="14.4" x14ac:dyDescent="0.3"/>
    <row r="7361" s="66" customFormat="1" ht="14.4" x14ac:dyDescent="0.3"/>
    <row r="7362" s="66" customFormat="1" ht="14.4" x14ac:dyDescent="0.3"/>
    <row r="7363" s="66" customFormat="1" ht="14.4" x14ac:dyDescent="0.3"/>
    <row r="7364" s="66" customFormat="1" ht="14.4" x14ac:dyDescent="0.3"/>
    <row r="7365" s="66" customFormat="1" ht="14.4" x14ac:dyDescent="0.3"/>
    <row r="7366" s="66" customFormat="1" ht="14.4" x14ac:dyDescent="0.3"/>
    <row r="7367" s="66" customFormat="1" ht="14.4" x14ac:dyDescent="0.3"/>
    <row r="7368" s="66" customFormat="1" ht="14.4" x14ac:dyDescent="0.3"/>
    <row r="7369" s="66" customFormat="1" ht="14.4" x14ac:dyDescent="0.3"/>
    <row r="7370" s="66" customFormat="1" ht="14.4" x14ac:dyDescent="0.3"/>
    <row r="7371" s="66" customFormat="1" ht="14.4" x14ac:dyDescent="0.3"/>
    <row r="7372" s="66" customFormat="1" ht="14.4" x14ac:dyDescent="0.3"/>
    <row r="7373" s="66" customFormat="1" ht="14.4" x14ac:dyDescent="0.3"/>
    <row r="7374" s="66" customFormat="1" ht="14.4" x14ac:dyDescent="0.3"/>
    <row r="7375" s="66" customFormat="1" ht="14.4" x14ac:dyDescent="0.3"/>
    <row r="7376" s="66" customFormat="1" ht="14.4" x14ac:dyDescent="0.3"/>
    <row r="7377" s="66" customFormat="1" ht="14.4" x14ac:dyDescent="0.3"/>
    <row r="7378" s="66" customFormat="1" ht="14.4" x14ac:dyDescent="0.3"/>
    <row r="7379" s="66" customFormat="1" ht="14.4" x14ac:dyDescent="0.3"/>
    <row r="7380" s="66" customFormat="1" ht="14.4" x14ac:dyDescent="0.3"/>
    <row r="7381" s="66" customFormat="1" ht="14.4" x14ac:dyDescent="0.3"/>
    <row r="7382" s="66" customFormat="1" ht="14.4" x14ac:dyDescent="0.3"/>
    <row r="7383" s="66" customFormat="1" ht="14.4" x14ac:dyDescent="0.3"/>
    <row r="7384" s="66" customFormat="1" ht="14.4" x14ac:dyDescent="0.3"/>
    <row r="7385" s="66" customFormat="1" ht="14.4" x14ac:dyDescent="0.3"/>
    <row r="7386" s="66" customFormat="1" ht="14.4" x14ac:dyDescent="0.3"/>
    <row r="7387" s="66" customFormat="1" ht="14.4" x14ac:dyDescent="0.3"/>
    <row r="7388" s="66" customFormat="1" ht="14.4" x14ac:dyDescent="0.3"/>
    <row r="7389" s="66" customFormat="1" ht="14.4" x14ac:dyDescent="0.3"/>
    <row r="7390" s="66" customFormat="1" ht="14.4" x14ac:dyDescent="0.3"/>
    <row r="7391" s="66" customFormat="1" ht="14.4" x14ac:dyDescent="0.3"/>
    <row r="7392" s="66" customFormat="1" ht="14.4" x14ac:dyDescent="0.3"/>
    <row r="7393" s="66" customFormat="1" ht="14.4" x14ac:dyDescent="0.3"/>
    <row r="7394" s="66" customFormat="1" ht="14.4" x14ac:dyDescent="0.3"/>
    <row r="7395" s="66" customFormat="1" ht="14.4" x14ac:dyDescent="0.3"/>
    <row r="7396" s="66" customFormat="1" ht="14.4" x14ac:dyDescent="0.3"/>
    <row r="7397" s="66" customFormat="1" ht="14.4" x14ac:dyDescent="0.3"/>
    <row r="7398" s="66" customFormat="1" ht="14.4" x14ac:dyDescent="0.3"/>
    <row r="7399" s="66" customFormat="1" ht="14.4" x14ac:dyDescent="0.3"/>
    <row r="7400" s="66" customFormat="1" ht="14.4" x14ac:dyDescent="0.3"/>
    <row r="7401" s="66" customFormat="1" ht="14.4" x14ac:dyDescent="0.3"/>
    <row r="7402" s="66" customFormat="1" ht="14.4" x14ac:dyDescent="0.3"/>
    <row r="7403" s="66" customFormat="1" ht="14.4" x14ac:dyDescent="0.3"/>
    <row r="7404" s="66" customFormat="1" ht="14.4" x14ac:dyDescent="0.3"/>
    <row r="7405" s="66" customFormat="1" ht="14.4" x14ac:dyDescent="0.3"/>
    <row r="7406" s="66" customFormat="1" ht="14.4" x14ac:dyDescent="0.3"/>
    <row r="7407" s="66" customFormat="1" ht="14.4" x14ac:dyDescent="0.3"/>
    <row r="7408" s="66" customFormat="1" ht="14.4" x14ac:dyDescent="0.3"/>
    <row r="7409" s="66" customFormat="1" ht="14.4" x14ac:dyDescent="0.3"/>
    <row r="7410" s="66" customFormat="1" ht="14.4" x14ac:dyDescent="0.3"/>
    <row r="7411" s="66" customFormat="1" ht="14.4" x14ac:dyDescent="0.3"/>
    <row r="7412" s="66" customFormat="1" ht="14.4" x14ac:dyDescent="0.3"/>
    <row r="7413" s="66" customFormat="1" ht="14.4" x14ac:dyDescent="0.3"/>
    <row r="7414" s="66" customFormat="1" ht="14.4" x14ac:dyDescent="0.3"/>
    <row r="7415" s="66" customFormat="1" ht="14.4" x14ac:dyDescent="0.3"/>
    <row r="7416" s="66" customFormat="1" ht="14.4" x14ac:dyDescent="0.3"/>
    <row r="7417" s="66" customFormat="1" ht="14.4" x14ac:dyDescent="0.3"/>
    <row r="7418" s="66" customFormat="1" ht="14.4" x14ac:dyDescent="0.3"/>
    <row r="7419" s="66" customFormat="1" ht="14.4" x14ac:dyDescent="0.3"/>
    <row r="7420" s="66" customFormat="1" ht="14.4" x14ac:dyDescent="0.3"/>
    <row r="7421" s="66" customFormat="1" ht="14.4" x14ac:dyDescent="0.3"/>
    <row r="7422" s="66" customFormat="1" ht="14.4" x14ac:dyDescent="0.3"/>
    <row r="7423" s="66" customFormat="1" ht="14.4" x14ac:dyDescent="0.3"/>
    <row r="7424" s="66" customFormat="1" ht="14.4" x14ac:dyDescent="0.3"/>
    <row r="7425" s="66" customFormat="1" ht="14.4" x14ac:dyDescent="0.3"/>
    <row r="7426" s="66" customFormat="1" ht="14.4" x14ac:dyDescent="0.3"/>
    <row r="7427" s="66" customFormat="1" ht="14.4" x14ac:dyDescent="0.3"/>
    <row r="7428" s="66" customFormat="1" ht="14.4" x14ac:dyDescent="0.3"/>
    <row r="7429" s="66" customFormat="1" ht="14.4" x14ac:dyDescent="0.3"/>
    <row r="7430" s="66" customFormat="1" ht="14.4" x14ac:dyDescent="0.3"/>
    <row r="7431" s="66" customFormat="1" ht="14.4" x14ac:dyDescent="0.3"/>
    <row r="7432" s="66" customFormat="1" ht="14.4" x14ac:dyDescent="0.3"/>
    <row r="7433" s="66" customFormat="1" ht="14.4" x14ac:dyDescent="0.3"/>
    <row r="7434" s="66" customFormat="1" ht="14.4" x14ac:dyDescent="0.3"/>
    <row r="7435" s="66" customFormat="1" ht="14.4" x14ac:dyDescent="0.3"/>
    <row r="7436" s="66" customFormat="1" ht="14.4" x14ac:dyDescent="0.3"/>
    <row r="7437" s="66" customFormat="1" ht="14.4" x14ac:dyDescent="0.3"/>
    <row r="7438" s="66" customFormat="1" ht="14.4" x14ac:dyDescent="0.3"/>
    <row r="7439" s="66" customFormat="1" ht="14.4" x14ac:dyDescent="0.3"/>
    <row r="7440" s="66" customFormat="1" ht="14.4" x14ac:dyDescent="0.3"/>
    <row r="7441" s="66" customFormat="1" ht="14.4" x14ac:dyDescent="0.3"/>
    <row r="7442" s="66" customFormat="1" ht="14.4" x14ac:dyDescent="0.3"/>
    <row r="7443" s="66" customFormat="1" ht="14.4" x14ac:dyDescent="0.3"/>
    <row r="7444" s="66" customFormat="1" ht="14.4" x14ac:dyDescent="0.3"/>
    <row r="7445" s="66" customFormat="1" ht="14.4" x14ac:dyDescent="0.3"/>
    <row r="7446" s="66" customFormat="1" ht="14.4" x14ac:dyDescent="0.3"/>
    <row r="7447" s="66" customFormat="1" ht="14.4" x14ac:dyDescent="0.3"/>
    <row r="7448" s="66" customFormat="1" ht="14.4" x14ac:dyDescent="0.3"/>
    <row r="7449" s="66" customFormat="1" ht="14.4" x14ac:dyDescent="0.3"/>
    <row r="7450" s="66" customFormat="1" ht="14.4" x14ac:dyDescent="0.3"/>
    <row r="7451" s="66" customFormat="1" ht="14.4" x14ac:dyDescent="0.3"/>
    <row r="7452" s="66" customFormat="1" ht="14.4" x14ac:dyDescent="0.3"/>
    <row r="7453" s="66" customFormat="1" ht="14.4" x14ac:dyDescent="0.3"/>
    <row r="7454" s="66" customFormat="1" ht="14.4" x14ac:dyDescent="0.3"/>
    <row r="7455" s="66" customFormat="1" ht="14.4" x14ac:dyDescent="0.3"/>
    <row r="7456" s="66" customFormat="1" ht="14.4" x14ac:dyDescent="0.3"/>
    <row r="7457" s="66" customFormat="1" ht="14.4" x14ac:dyDescent="0.3"/>
    <row r="7458" s="66" customFormat="1" ht="14.4" x14ac:dyDescent="0.3"/>
    <row r="7459" s="66" customFormat="1" ht="14.4" x14ac:dyDescent="0.3"/>
    <row r="7460" s="66" customFormat="1" ht="14.4" x14ac:dyDescent="0.3"/>
    <row r="7461" s="66" customFormat="1" ht="14.4" x14ac:dyDescent="0.3"/>
    <row r="7462" s="66" customFormat="1" ht="14.4" x14ac:dyDescent="0.3"/>
    <row r="7463" s="66" customFormat="1" ht="14.4" x14ac:dyDescent="0.3"/>
    <row r="7464" s="66" customFormat="1" ht="14.4" x14ac:dyDescent="0.3"/>
    <row r="7465" s="66" customFormat="1" ht="14.4" x14ac:dyDescent="0.3"/>
    <row r="7466" s="66" customFormat="1" ht="14.4" x14ac:dyDescent="0.3"/>
    <row r="7467" s="66" customFormat="1" ht="14.4" x14ac:dyDescent="0.3"/>
    <row r="7468" s="66" customFormat="1" ht="14.4" x14ac:dyDescent="0.3"/>
    <row r="7469" s="66" customFormat="1" ht="14.4" x14ac:dyDescent="0.3"/>
    <row r="7470" s="66" customFormat="1" ht="14.4" x14ac:dyDescent="0.3"/>
    <row r="7471" s="66" customFormat="1" ht="14.4" x14ac:dyDescent="0.3"/>
    <row r="7472" s="66" customFormat="1" ht="14.4" x14ac:dyDescent="0.3"/>
    <row r="7473" s="66" customFormat="1" ht="14.4" x14ac:dyDescent="0.3"/>
    <row r="7474" s="66" customFormat="1" ht="14.4" x14ac:dyDescent="0.3"/>
    <row r="7475" s="66" customFormat="1" ht="14.4" x14ac:dyDescent="0.3"/>
    <row r="7476" s="66" customFormat="1" ht="14.4" x14ac:dyDescent="0.3"/>
    <row r="7477" s="66" customFormat="1" ht="14.4" x14ac:dyDescent="0.3"/>
    <row r="7478" s="66" customFormat="1" ht="14.4" x14ac:dyDescent="0.3"/>
    <row r="7479" s="66" customFormat="1" ht="14.4" x14ac:dyDescent="0.3"/>
    <row r="7480" s="66" customFormat="1" ht="14.4" x14ac:dyDescent="0.3"/>
    <row r="7481" s="66" customFormat="1" ht="14.4" x14ac:dyDescent="0.3"/>
    <row r="7482" s="66" customFormat="1" ht="14.4" x14ac:dyDescent="0.3"/>
    <row r="7483" s="66" customFormat="1" ht="14.4" x14ac:dyDescent="0.3"/>
    <row r="7484" s="66" customFormat="1" ht="14.4" x14ac:dyDescent="0.3"/>
    <row r="7485" s="66" customFormat="1" ht="14.4" x14ac:dyDescent="0.3"/>
    <row r="7486" s="66" customFormat="1" ht="14.4" x14ac:dyDescent="0.3"/>
    <row r="7487" s="66" customFormat="1" ht="14.4" x14ac:dyDescent="0.3"/>
    <row r="7488" s="66" customFormat="1" ht="14.4" x14ac:dyDescent="0.3"/>
    <row r="7489" s="66" customFormat="1" ht="14.4" x14ac:dyDescent="0.3"/>
    <row r="7490" s="66" customFormat="1" ht="14.4" x14ac:dyDescent="0.3"/>
    <row r="7491" s="66" customFormat="1" ht="14.4" x14ac:dyDescent="0.3"/>
    <row r="7492" s="66" customFormat="1" ht="14.4" x14ac:dyDescent="0.3"/>
    <row r="7493" s="66" customFormat="1" ht="14.4" x14ac:dyDescent="0.3"/>
    <row r="7494" s="66" customFormat="1" ht="14.4" x14ac:dyDescent="0.3"/>
    <row r="7495" s="66" customFormat="1" ht="14.4" x14ac:dyDescent="0.3"/>
    <row r="7496" s="66" customFormat="1" ht="14.4" x14ac:dyDescent="0.3"/>
    <row r="7497" s="66" customFormat="1" ht="14.4" x14ac:dyDescent="0.3"/>
    <row r="7498" s="66" customFormat="1" ht="14.4" x14ac:dyDescent="0.3"/>
    <row r="7499" s="66" customFormat="1" ht="14.4" x14ac:dyDescent="0.3"/>
    <row r="7500" s="66" customFormat="1" ht="14.4" x14ac:dyDescent="0.3"/>
    <row r="7501" s="66" customFormat="1" ht="14.4" x14ac:dyDescent="0.3"/>
    <row r="7502" s="66" customFormat="1" ht="14.4" x14ac:dyDescent="0.3"/>
    <row r="7503" s="66" customFormat="1" ht="14.4" x14ac:dyDescent="0.3"/>
    <row r="7504" s="66" customFormat="1" ht="14.4" x14ac:dyDescent="0.3"/>
    <row r="7505" s="66" customFormat="1" ht="14.4" x14ac:dyDescent="0.3"/>
    <row r="7506" s="66" customFormat="1" ht="14.4" x14ac:dyDescent="0.3"/>
    <row r="7507" s="66" customFormat="1" ht="14.4" x14ac:dyDescent="0.3"/>
    <row r="7508" s="66" customFormat="1" ht="14.4" x14ac:dyDescent="0.3"/>
    <row r="7509" s="66" customFormat="1" ht="14.4" x14ac:dyDescent="0.3"/>
    <row r="7510" s="66" customFormat="1" ht="14.4" x14ac:dyDescent="0.3"/>
    <row r="7511" s="66" customFormat="1" ht="14.4" x14ac:dyDescent="0.3"/>
    <row r="7512" s="66" customFormat="1" ht="14.4" x14ac:dyDescent="0.3"/>
    <row r="7513" s="66" customFormat="1" ht="14.4" x14ac:dyDescent="0.3"/>
    <row r="7514" s="66" customFormat="1" ht="14.4" x14ac:dyDescent="0.3"/>
    <row r="7515" s="66" customFormat="1" ht="14.4" x14ac:dyDescent="0.3"/>
    <row r="7516" s="66" customFormat="1" ht="14.4" x14ac:dyDescent="0.3"/>
    <row r="7517" s="66" customFormat="1" ht="14.4" x14ac:dyDescent="0.3"/>
    <row r="7518" s="66" customFormat="1" ht="14.4" x14ac:dyDescent="0.3"/>
    <row r="7519" s="66" customFormat="1" ht="14.4" x14ac:dyDescent="0.3"/>
    <row r="7520" s="66" customFormat="1" ht="14.4" x14ac:dyDescent="0.3"/>
    <row r="7521" s="66" customFormat="1" ht="14.4" x14ac:dyDescent="0.3"/>
    <row r="7522" s="66" customFormat="1" ht="14.4" x14ac:dyDescent="0.3"/>
    <row r="7523" s="66" customFormat="1" ht="14.4" x14ac:dyDescent="0.3"/>
    <row r="7524" s="66" customFormat="1" ht="14.4" x14ac:dyDescent="0.3"/>
    <row r="7525" s="66" customFormat="1" ht="14.4" x14ac:dyDescent="0.3"/>
    <row r="7526" s="66" customFormat="1" ht="14.4" x14ac:dyDescent="0.3"/>
    <row r="7527" s="66" customFormat="1" ht="14.4" x14ac:dyDescent="0.3"/>
    <row r="7528" s="66" customFormat="1" ht="14.4" x14ac:dyDescent="0.3"/>
    <row r="7529" s="66" customFormat="1" ht="14.4" x14ac:dyDescent="0.3"/>
    <row r="7530" s="66" customFormat="1" ht="14.4" x14ac:dyDescent="0.3"/>
    <row r="7531" s="66" customFormat="1" ht="14.4" x14ac:dyDescent="0.3"/>
    <row r="7532" s="66" customFormat="1" ht="14.4" x14ac:dyDescent="0.3"/>
    <row r="7533" s="66" customFormat="1" ht="14.4" x14ac:dyDescent="0.3"/>
    <row r="7534" s="66" customFormat="1" ht="14.4" x14ac:dyDescent="0.3"/>
    <row r="7535" s="66" customFormat="1" ht="14.4" x14ac:dyDescent="0.3"/>
    <row r="7536" s="66" customFormat="1" ht="14.4" x14ac:dyDescent="0.3"/>
    <row r="7537" s="66" customFormat="1" ht="14.4" x14ac:dyDescent="0.3"/>
    <row r="7538" s="66" customFormat="1" ht="14.4" x14ac:dyDescent="0.3"/>
    <row r="7539" s="66" customFormat="1" ht="14.4" x14ac:dyDescent="0.3"/>
    <row r="7540" s="66" customFormat="1" ht="14.4" x14ac:dyDescent="0.3"/>
    <row r="7541" s="66" customFormat="1" ht="14.4" x14ac:dyDescent="0.3"/>
    <row r="7542" s="66" customFormat="1" ht="14.4" x14ac:dyDescent="0.3"/>
    <row r="7543" s="66" customFormat="1" ht="14.4" x14ac:dyDescent="0.3"/>
    <row r="7544" s="66" customFormat="1" ht="14.4" x14ac:dyDescent="0.3"/>
    <row r="7545" s="66" customFormat="1" ht="14.4" x14ac:dyDescent="0.3"/>
    <row r="7546" s="66" customFormat="1" ht="14.4" x14ac:dyDescent="0.3"/>
    <row r="7547" s="66" customFormat="1" ht="14.4" x14ac:dyDescent="0.3"/>
    <row r="7548" s="66" customFormat="1" ht="14.4" x14ac:dyDescent="0.3"/>
    <row r="7549" s="66" customFormat="1" ht="14.4" x14ac:dyDescent="0.3"/>
    <row r="7550" s="66" customFormat="1" ht="14.4" x14ac:dyDescent="0.3"/>
    <row r="7551" s="66" customFormat="1" ht="14.4" x14ac:dyDescent="0.3"/>
    <row r="7552" s="66" customFormat="1" ht="14.4" x14ac:dyDescent="0.3"/>
    <row r="7553" s="66" customFormat="1" ht="14.4" x14ac:dyDescent="0.3"/>
    <row r="7554" s="66" customFormat="1" ht="14.4" x14ac:dyDescent="0.3"/>
    <row r="7555" s="66" customFormat="1" ht="14.4" x14ac:dyDescent="0.3"/>
    <row r="7556" s="66" customFormat="1" ht="14.4" x14ac:dyDescent="0.3"/>
    <row r="7557" s="66" customFormat="1" ht="14.4" x14ac:dyDescent="0.3"/>
    <row r="7558" s="66" customFormat="1" ht="14.4" x14ac:dyDescent="0.3"/>
    <row r="7559" s="66" customFormat="1" ht="14.4" x14ac:dyDescent="0.3"/>
    <row r="7560" s="66" customFormat="1" ht="14.4" x14ac:dyDescent="0.3"/>
    <row r="7561" s="66" customFormat="1" ht="14.4" x14ac:dyDescent="0.3"/>
    <row r="7562" s="66" customFormat="1" ht="14.4" x14ac:dyDescent="0.3"/>
    <row r="7563" s="66" customFormat="1" ht="14.4" x14ac:dyDescent="0.3"/>
    <row r="7564" s="66" customFormat="1" ht="14.4" x14ac:dyDescent="0.3"/>
    <row r="7565" s="66" customFormat="1" ht="14.4" x14ac:dyDescent="0.3"/>
    <row r="7566" s="66" customFormat="1" ht="14.4" x14ac:dyDescent="0.3"/>
    <row r="7567" s="66" customFormat="1" ht="14.4" x14ac:dyDescent="0.3"/>
    <row r="7568" s="66" customFormat="1" ht="14.4" x14ac:dyDescent="0.3"/>
    <row r="7569" s="66" customFormat="1" ht="14.4" x14ac:dyDescent="0.3"/>
    <row r="7570" s="66" customFormat="1" ht="14.4" x14ac:dyDescent="0.3"/>
    <row r="7571" s="66" customFormat="1" ht="14.4" x14ac:dyDescent="0.3"/>
    <row r="7572" s="66" customFormat="1" ht="14.4" x14ac:dyDescent="0.3"/>
    <row r="7573" s="66" customFormat="1" ht="14.4" x14ac:dyDescent="0.3"/>
    <row r="7574" s="66" customFormat="1" ht="14.4" x14ac:dyDescent="0.3"/>
    <row r="7575" s="66" customFormat="1" ht="14.4" x14ac:dyDescent="0.3"/>
    <row r="7576" s="66" customFormat="1" ht="14.4" x14ac:dyDescent="0.3"/>
    <row r="7577" s="66" customFormat="1" ht="14.4" x14ac:dyDescent="0.3"/>
    <row r="7578" s="66" customFormat="1" ht="14.4" x14ac:dyDescent="0.3"/>
    <row r="7579" s="66" customFormat="1" ht="14.4" x14ac:dyDescent="0.3"/>
    <row r="7580" s="66" customFormat="1" ht="14.4" x14ac:dyDescent="0.3"/>
    <row r="7581" s="66" customFormat="1" ht="14.4" x14ac:dyDescent="0.3"/>
    <row r="7582" s="66" customFormat="1" ht="14.4" x14ac:dyDescent="0.3"/>
    <row r="7583" s="66" customFormat="1" ht="14.4" x14ac:dyDescent="0.3"/>
    <row r="7584" s="66" customFormat="1" ht="14.4" x14ac:dyDescent="0.3"/>
    <row r="7585" s="66" customFormat="1" ht="14.4" x14ac:dyDescent="0.3"/>
    <row r="7586" s="66" customFormat="1" ht="14.4" x14ac:dyDescent="0.3"/>
    <row r="7587" s="66" customFormat="1" ht="14.4" x14ac:dyDescent="0.3"/>
    <row r="7588" s="66" customFormat="1" ht="14.4" x14ac:dyDescent="0.3"/>
    <row r="7589" s="66" customFormat="1" ht="14.4" x14ac:dyDescent="0.3"/>
    <row r="7590" s="66" customFormat="1" ht="14.4" x14ac:dyDescent="0.3"/>
    <row r="7591" s="66" customFormat="1" ht="14.4" x14ac:dyDescent="0.3"/>
    <row r="7592" s="66" customFormat="1" ht="14.4" x14ac:dyDescent="0.3"/>
    <row r="7593" s="66" customFormat="1" ht="14.4" x14ac:dyDescent="0.3"/>
    <row r="7594" s="66" customFormat="1" ht="14.4" x14ac:dyDescent="0.3"/>
    <row r="7595" s="66" customFormat="1" ht="14.4" x14ac:dyDescent="0.3"/>
    <row r="7596" s="66" customFormat="1" ht="14.4" x14ac:dyDescent="0.3"/>
    <row r="7597" s="66" customFormat="1" ht="14.4" x14ac:dyDescent="0.3"/>
    <row r="7598" s="66" customFormat="1" ht="14.4" x14ac:dyDescent="0.3"/>
    <row r="7599" s="66" customFormat="1" ht="14.4" x14ac:dyDescent="0.3"/>
    <row r="7600" s="66" customFormat="1" ht="14.4" x14ac:dyDescent="0.3"/>
    <row r="7601" s="66" customFormat="1" ht="14.4" x14ac:dyDescent="0.3"/>
    <row r="7602" s="66" customFormat="1" ht="14.4" x14ac:dyDescent="0.3"/>
    <row r="7603" s="66" customFormat="1" ht="14.4" x14ac:dyDescent="0.3"/>
    <row r="7604" s="66" customFormat="1" ht="14.4" x14ac:dyDescent="0.3"/>
    <row r="7605" s="66" customFormat="1" ht="14.4" x14ac:dyDescent="0.3"/>
    <row r="7606" s="66" customFormat="1" ht="14.4" x14ac:dyDescent="0.3"/>
    <row r="7607" s="66" customFormat="1" ht="14.4" x14ac:dyDescent="0.3"/>
    <row r="7608" s="66" customFormat="1" ht="14.4" x14ac:dyDescent="0.3"/>
    <row r="7609" s="66" customFormat="1" ht="14.4" x14ac:dyDescent="0.3"/>
    <row r="7610" s="66" customFormat="1" ht="14.4" x14ac:dyDescent="0.3"/>
    <row r="7611" s="66" customFormat="1" ht="14.4" x14ac:dyDescent="0.3"/>
    <row r="7612" s="66" customFormat="1" ht="14.4" x14ac:dyDescent="0.3"/>
    <row r="7613" s="66" customFormat="1" ht="14.4" x14ac:dyDescent="0.3"/>
    <row r="7614" s="66" customFormat="1" ht="14.4" x14ac:dyDescent="0.3"/>
    <row r="7615" s="66" customFormat="1" ht="14.4" x14ac:dyDescent="0.3"/>
    <row r="7616" s="66" customFormat="1" ht="14.4" x14ac:dyDescent="0.3"/>
    <row r="7617" s="66" customFormat="1" ht="14.4" x14ac:dyDescent="0.3"/>
    <row r="7618" s="66" customFormat="1" ht="14.4" x14ac:dyDescent="0.3"/>
    <row r="7619" s="66" customFormat="1" ht="14.4" x14ac:dyDescent="0.3"/>
    <row r="7620" s="66" customFormat="1" ht="14.4" x14ac:dyDescent="0.3"/>
    <row r="7621" s="66" customFormat="1" ht="14.4" x14ac:dyDescent="0.3"/>
    <row r="7622" s="66" customFormat="1" ht="14.4" x14ac:dyDescent="0.3"/>
    <row r="7623" s="66" customFormat="1" ht="14.4" x14ac:dyDescent="0.3"/>
    <row r="7624" s="66" customFormat="1" ht="14.4" x14ac:dyDescent="0.3"/>
    <row r="7625" s="66" customFormat="1" ht="14.4" x14ac:dyDescent="0.3"/>
    <row r="7626" s="66" customFormat="1" ht="14.4" x14ac:dyDescent="0.3"/>
    <row r="7627" s="66" customFormat="1" ht="14.4" x14ac:dyDescent="0.3"/>
    <row r="7628" s="66" customFormat="1" ht="14.4" x14ac:dyDescent="0.3"/>
    <row r="7629" s="66" customFormat="1" ht="14.4" x14ac:dyDescent="0.3"/>
    <row r="7630" s="66" customFormat="1" ht="14.4" x14ac:dyDescent="0.3"/>
    <row r="7631" s="66" customFormat="1" ht="14.4" x14ac:dyDescent="0.3"/>
    <row r="7632" s="66" customFormat="1" ht="14.4" x14ac:dyDescent="0.3"/>
    <row r="7633" s="66" customFormat="1" ht="14.4" x14ac:dyDescent="0.3"/>
    <row r="7634" s="66" customFormat="1" ht="14.4" x14ac:dyDescent="0.3"/>
    <row r="7635" s="66" customFormat="1" ht="14.4" x14ac:dyDescent="0.3"/>
    <row r="7636" s="66" customFormat="1" ht="14.4" x14ac:dyDescent="0.3"/>
    <row r="7637" s="66" customFormat="1" ht="14.4" x14ac:dyDescent="0.3"/>
    <row r="7638" s="66" customFormat="1" ht="14.4" x14ac:dyDescent="0.3"/>
    <row r="7639" s="66" customFormat="1" ht="14.4" x14ac:dyDescent="0.3"/>
    <row r="7640" s="66" customFormat="1" ht="14.4" x14ac:dyDescent="0.3"/>
    <row r="7641" s="66" customFormat="1" ht="14.4" x14ac:dyDescent="0.3"/>
    <row r="7642" s="66" customFormat="1" ht="14.4" x14ac:dyDescent="0.3"/>
    <row r="7643" s="66" customFormat="1" ht="14.4" x14ac:dyDescent="0.3"/>
    <row r="7644" s="66" customFormat="1" ht="14.4" x14ac:dyDescent="0.3"/>
    <row r="7645" s="66" customFormat="1" ht="14.4" x14ac:dyDescent="0.3"/>
    <row r="7646" s="66" customFormat="1" ht="14.4" x14ac:dyDescent="0.3"/>
    <row r="7647" s="66" customFormat="1" ht="14.4" x14ac:dyDescent="0.3"/>
    <row r="7648" s="66" customFormat="1" ht="14.4" x14ac:dyDescent="0.3"/>
    <row r="7649" s="66" customFormat="1" ht="14.4" x14ac:dyDescent="0.3"/>
    <row r="7650" s="66" customFormat="1" ht="14.4" x14ac:dyDescent="0.3"/>
    <row r="7651" s="66" customFormat="1" ht="14.4" x14ac:dyDescent="0.3"/>
    <row r="7652" s="66" customFormat="1" ht="14.4" x14ac:dyDescent="0.3"/>
    <row r="7653" s="66" customFormat="1" ht="14.4" x14ac:dyDescent="0.3"/>
    <row r="7654" s="66" customFormat="1" ht="14.4" x14ac:dyDescent="0.3"/>
    <row r="7655" s="66" customFormat="1" ht="14.4" x14ac:dyDescent="0.3"/>
    <row r="7656" s="66" customFormat="1" ht="14.4" x14ac:dyDescent="0.3"/>
    <row r="7657" s="66" customFormat="1" ht="14.4" x14ac:dyDescent="0.3"/>
    <row r="7658" s="66" customFormat="1" ht="14.4" x14ac:dyDescent="0.3"/>
    <row r="7659" s="66" customFormat="1" ht="14.4" x14ac:dyDescent="0.3"/>
    <row r="7660" s="66" customFormat="1" ht="14.4" x14ac:dyDescent="0.3"/>
    <row r="7661" s="66" customFormat="1" ht="14.4" x14ac:dyDescent="0.3"/>
    <row r="7662" s="66" customFormat="1" ht="14.4" x14ac:dyDescent="0.3"/>
    <row r="7663" s="66" customFormat="1" ht="14.4" x14ac:dyDescent="0.3"/>
    <row r="7664" s="66" customFormat="1" ht="14.4" x14ac:dyDescent="0.3"/>
    <row r="7665" s="66" customFormat="1" ht="14.4" x14ac:dyDescent="0.3"/>
    <row r="7666" s="66" customFormat="1" ht="14.4" x14ac:dyDescent="0.3"/>
    <row r="7667" s="66" customFormat="1" ht="14.4" x14ac:dyDescent="0.3"/>
    <row r="7668" s="66" customFormat="1" ht="14.4" x14ac:dyDescent="0.3"/>
    <row r="7669" s="66" customFormat="1" ht="14.4" x14ac:dyDescent="0.3"/>
    <row r="7670" s="66" customFormat="1" ht="14.4" x14ac:dyDescent="0.3"/>
    <row r="7671" s="66" customFormat="1" ht="14.4" x14ac:dyDescent="0.3"/>
    <row r="7672" s="66" customFormat="1" ht="14.4" x14ac:dyDescent="0.3"/>
    <row r="7673" s="66" customFormat="1" ht="14.4" x14ac:dyDescent="0.3"/>
    <row r="7674" s="66" customFormat="1" ht="14.4" x14ac:dyDescent="0.3"/>
    <row r="7675" s="66" customFormat="1" ht="14.4" x14ac:dyDescent="0.3"/>
    <row r="7676" s="66" customFormat="1" ht="14.4" x14ac:dyDescent="0.3"/>
    <row r="7677" s="66" customFormat="1" ht="14.4" x14ac:dyDescent="0.3"/>
    <row r="7678" s="66" customFormat="1" ht="14.4" x14ac:dyDescent="0.3"/>
    <row r="7679" s="66" customFormat="1" ht="14.4" x14ac:dyDescent="0.3"/>
    <row r="7680" s="66" customFormat="1" ht="14.4" x14ac:dyDescent="0.3"/>
    <row r="7681" s="66" customFormat="1" ht="14.4" x14ac:dyDescent="0.3"/>
    <row r="7682" s="66" customFormat="1" ht="14.4" x14ac:dyDescent="0.3"/>
    <row r="7683" s="66" customFormat="1" ht="14.4" x14ac:dyDescent="0.3"/>
    <row r="7684" s="66" customFormat="1" ht="14.4" x14ac:dyDescent="0.3"/>
    <row r="7685" s="66" customFormat="1" ht="14.4" x14ac:dyDescent="0.3"/>
    <row r="7686" s="66" customFormat="1" ht="14.4" x14ac:dyDescent="0.3"/>
    <row r="7687" s="66" customFormat="1" ht="14.4" x14ac:dyDescent="0.3"/>
    <row r="7688" s="66" customFormat="1" ht="14.4" x14ac:dyDescent="0.3"/>
    <row r="7689" s="66" customFormat="1" ht="14.4" x14ac:dyDescent="0.3"/>
    <row r="7690" s="66" customFormat="1" ht="14.4" x14ac:dyDescent="0.3"/>
    <row r="7691" s="66" customFormat="1" ht="14.4" x14ac:dyDescent="0.3"/>
    <row r="7692" s="66" customFormat="1" ht="14.4" x14ac:dyDescent="0.3"/>
    <row r="7693" s="66" customFormat="1" ht="14.4" x14ac:dyDescent="0.3"/>
    <row r="7694" s="66" customFormat="1" ht="14.4" x14ac:dyDescent="0.3"/>
    <row r="7695" s="66" customFormat="1" ht="14.4" x14ac:dyDescent="0.3"/>
    <row r="7696" s="66" customFormat="1" ht="14.4" x14ac:dyDescent="0.3"/>
    <row r="7697" s="66" customFormat="1" ht="14.4" x14ac:dyDescent="0.3"/>
    <row r="7698" s="66" customFormat="1" ht="14.4" x14ac:dyDescent="0.3"/>
    <row r="7699" s="66" customFormat="1" ht="14.4" x14ac:dyDescent="0.3"/>
    <row r="7700" s="66" customFormat="1" ht="14.4" x14ac:dyDescent="0.3"/>
    <row r="7701" s="66" customFormat="1" ht="14.4" x14ac:dyDescent="0.3"/>
    <row r="7702" s="66" customFormat="1" ht="14.4" x14ac:dyDescent="0.3"/>
    <row r="7703" s="66" customFormat="1" ht="14.4" x14ac:dyDescent="0.3"/>
    <row r="7704" s="66" customFormat="1" ht="14.4" x14ac:dyDescent="0.3"/>
    <row r="7705" s="66" customFormat="1" ht="14.4" x14ac:dyDescent="0.3"/>
    <row r="7706" s="66" customFormat="1" ht="14.4" x14ac:dyDescent="0.3"/>
    <row r="7707" s="66" customFormat="1" ht="14.4" x14ac:dyDescent="0.3"/>
    <row r="7708" s="66" customFormat="1" ht="14.4" x14ac:dyDescent="0.3"/>
    <row r="7709" s="66" customFormat="1" ht="14.4" x14ac:dyDescent="0.3"/>
    <row r="7710" s="66" customFormat="1" ht="14.4" x14ac:dyDescent="0.3"/>
    <row r="7711" s="66" customFormat="1" ht="14.4" x14ac:dyDescent="0.3"/>
    <row r="7712" s="66" customFormat="1" ht="14.4" x14ac:dyDescent="0.3"/>
    <row r="7713" s="66" customFormat="1" ht="14.4" x14ac:dyDescent="0.3"/>
    <row r="7714" s="66" customFormat="1" ht="14.4" x14ac:dyDescent="0.3"/>
    <row r="7715" s="66" customFormat="1" ht="14.4" x14ac:dyDescent="0.3"/>
    <row r="7716" s="66" customFormat="1" ht="14.4" x14ac:dyDescent="0.3"/>
    <row r="7717" s="66" customFormat="1" ht="14.4" x14ac:dyDescent="0.3"/>
    <row r="7718" s="66" customFormat="1" ht="14.4" x14ac:dyDescent="0.3"/>
    <row r="7719" s="66" customFormat="1" ht="14.4" x14ac:dyDescent="0.3"/>
    <row r="7720" s="66" customFormat="1" ht="14.4" x14ac:dyDescent="0.3"/>
    <row r="7721" s="66" customFormat="1" ht="14.4" x14ac:dyDescent="0.3"/>
    <row r="7722" s="66" customFormat="1" ht="14.4" x14ac:dyDescent="0.3"/>
    <row r="7723" s="66" customFormat="1" ht="14.4" x14ac:dyDescent="0.3"/>
    <row r="7724" s="66" customFormat="1" ht="14.4" x14ac:dyDescent="0.3"/>
    <row r="7725" s="66" customFormat="1" ht="14.4" x14ac:dyDescent="0.3"/>
    <row r="7726" s="66" customFormat="1" ht="14.4" x14ac:dyDescent="0.3"/>
    <row r="7727" s="66" customFormat="1" ht="14.4" x14ac:dyDescent="0.3"/>
    <row r="7728" s="66" customFormat="1" ht="14.4" x14ac:dyDescent="0.3"/>
    <row r="7729" s="66" customFormat="1" ht="14.4" x14ac:dyDescent="0.3"/>
    <row r="7730" s="66" customFormat="1" ht="14.4" x14ac:dyDescent="0.3"/>
    <row r="7731" s="66" customFormat="1" ht="14.4" x14ac:dyDescent="0.3"/>
    <row r="7732" s="66" customFormat="1" ht="14.4" x14ac:dyDescent="0.3"/>
    <row r="7733" s="66" customFormat="1" ht="14.4" x14ac:dyDescent="0.3"/>
    <row r="7734" s="66" customFormat="1" ht="14.4" x14ac:dyDescent="0.3"/>
    <row r="7735" s="66" customFormat="1" ht="14.4" x14ac:dyDescent="0.3"/>
    <row r="7736" s="66" customFormat="1" ht="14.4" x14ac:dyDescent="0.3"/>
    <row r="7737" s="66" customFormat="1" ht="14.4" x14ac:dyDescent="0.3"/>
    <row r="7738" s="66" customFormat="1" ht="14.4" x14ac:dyDescent="0.3"/>
    <row r="7739" s="66" customFormat="1" ht="14.4" x14ac:dyDescent="0.3"/>
    <row r="7740" s="66" customFormat="1" ht="14.4" x14ac:dyDescent="0.3"/>
    <row r="7741" s="66" customFormat="1" ht="14.4" x14ac:dyDescent="0.3"/>
    <row r="7742" s="66" customFormat="1" ht="14.4" x14ac:dyDescent="0.3"/>
    <row r="7743" s="66" customFormat="1" ht="14.4" x14ac:dyDescent="0.3"/>
    <row r="7744" s="66" customFormat="1" ht="14.4" x14ac:dyDescent="0.3"/>
    <row r="7745" s="66" customFormat="1" ht="14.4" x14ac:dyDescent="0.3"/>
    <row r="7746" s="66" customFormat="1" ht="14.4" x14ac:dyDescent="0.3"/>
    <row r="7747" s="66" customFormat="1" ht="14.4" x14ac:dyDescent="0.3"/>
    <row r="7748" s="66" customFormat="1" ht="14.4" x14ac:dyDescent="0.3"/>
    <row r="7749" s="66" customFormat="1" ht="14.4" x14ac:dyDescent="0.3"/>
    <row r="7750" s="66" customFormat="1" ht="14.4" x14ac:dyDescent="0.3"/>
    <row r="7751" s="66" customFormat="1" ht="14.4" x14ac:dyDescent="0.3"/>
    <row r="7752" s="66" customFormat="1" ht="14.4" x14ac:dyDescent="0.3"/>
    <row r="7753" s="66" customFormat="1" ht="14.4" x14ac:dyDescent="0.3"/>
    <row r="7754" s="66" customFormat="1" ht="14.4" x14ac:dyDescent="0.3"/>
    <row r="7755" s="66" customFormat="1" ht="14.4" x14ac:dyDescent="0.3"/>
    <row r="7756" s="66" customFormat="1" ht="14.4" x14ac:dyDescent="0.3"/>
    <row r="7757" s="66" customFormat="1" ht="14.4" x14ac:dyDescent="0.3"/>
    <row r="7758" s="66" customFormat="1" ht="14.4" x14ac:dyDescent="0.3"/>
    <row r="7759" s="66" customFormat="1" ht="14.4" x14ac:dyDescent="0.3"/>
    <row r="7760" s="66" customFormat="1" ht="14.4" x14ac:dyDescent="0.3"/>
    <row r="7761" s="66" customFormat="1" ht="14.4" x14ac:dyDescent="0.3"/>
    <row r="7762" s="66" customFormat="1" ht="14.4" x14ac:dyDescent="0.3"/>
    <row r="7763" s="66" customFormat="1" ht="14.4" x14ac:dyDescent="0.3"/>
    <row r="7764" s="66" customFormat="1" ht="14.4" x14ac:dyDescent="0.3"/>
    <row r="7765" s="66" customFormat="1" ht="14.4" x14ac:dyDescent="0.3"/>
    <row r="7766" s="66" customFormat="1" ht="14.4" x14ac:dyDescent="0.3"/>
    <row r="7767" s="66" customFormat="1" ht="14.4" x14ac:dyDescent="0.3"/>
    <row r="7768" s="66" customFormat="1" ht="14.4" x14ac:dyDescent="0.3"/>
    <row r="7769" s="66" customFormat="1" ht="14.4" x14ac:dyDescent="0.3"/>
    <row r="7770" s="66" customFormat="1" ht="14.4" x14ac:dyDescent="0.3"/>
    <row r="7771" s="66" customFormat="1" ht="14.4" x14ac:dyDescent="0.3"/>
    <row r="7772" s="66" customFormat="1" ht="14.4" x14ac:dyDescent="0.3"/>
    <row r="7773" s="66" customFormat="1" ht="14.4" x14ac:dyDescent="0.3"/>
    <row r="7774" s="66" customFormat="1" ht="14.4" x14ac:dyDescent="0.3"/>
    <row r="7775" s="66" customFormat="1" ht="14.4" x14ac:dyDescent="0.3"/>
    <row r="7776" s="66" customFormat="1" ht="14.4" x14ac:dyDescent="0.3"/>
    <row r="7777" s="66" customFormat="1" ht="14.4" x14ac:dyDescent="0.3"/>
    <row r="7778" s="66" customFormat="1" ht="14.4" x14ac:dyDescent="0.3"/>
    <row r="7779" s="66" customFormat="1" ht="14.4" x14ac:dyDescent="0.3"/>
    <row r="7780" s="66" customFormat="1" ht="14.4" x14ac:dyDescent="0.3"/>
    <row r="7781" s="66" customFormat="1" ht="14.4" x14ac:dyDescent="0.3"/>
    <row r="7782" s="66" customFormat="1" ht="14.4" x14ac:dyDescent="0.3"/>
    <row r="7783" s="66" customFormat="1" ht="14.4" x14ac:dyDescent="0.3"/>
    <row r="7784" s="66" customFormat="1" ht="14.4" x14ac:dyDescent="0.3"/>
    <row r="7785" s="66" customFormat="1" ht="14.4" x14ac:dyDescent="0.3"/>
    <row r="7786" s="66" customFormat="1" ht="14.4" x14ac:dyDescent="0.3"/>
    <row r="7787" s="66" customFormat="1" ht="14.4" x14ac:dyDescent="0.3"/>
    <row r="7788" s="66" customFormat="1" ht="14.4" x14ac:dyDescent="0.3"/>
    <row r="7789" s="66" customFormat="1" ht="14.4" x14ac:dyDescent="0.3"/>
    <row r="7790" s="66" customFormat="1" ht="14.4" x14ac:dyDescent="0.3"/>
    <row r="7791" s="66" customFormat="1" ht="14.4" x14ac:dyDescent="0.3"/>
    <row r="7792" s="66" customFormat="1" ht="14.4" x14ac:dyDescent="0.3"/>
    <row r="7793" s="66" customFormat="1" ht="14.4" x14ac:dyDescent="0.3"/>
    <row r="7794" s="66" customFormat="1" ht="14.4" x14ac:dyDescent="0.3"/>
    <row r="7795" s="66" customFormat="1" ht="14.4" x14ac:dyDescent="0.3"/>
    <row r="7796" s="66" customFormat="1" ht="14.4" x14ac:dyDescent="0.3"/>
    <row r="7797" s="66" customFormat="1" ht="14.4" x14ac:dyDescent="0.3"/>
    <row r="7798" s="66" customFormat="1" ht="14.4" x14ac:dyDescent="0.3"/>
    <row r="7799" s="66" customFormat="1" ht="14.4" x14ac:dyDescent="0.3"/>
    <row r="7800" s="66" customFormat="1" ht="14.4" x14ac:dyDescent="0.3"/>
    <row r="7801" s="66" customFormat="1" ht="14.4" x14ac:dyDescent="0.3"/>
    <row r="7802" s="66" customFormat="1" ht="14.4" x14ac:dyDescent="0.3"/>
    <row r="7803" s="66" customFormat="1" ht="14.4" x14ac:dyDescent="0.3"/>
    <row r="7804" s="66" customFormat="1" ht="14.4" x14ac:dyDescent="0.3"/>
    <row r="7805" s="66" customFormat="1" ht="14.4" x14ac:dyDescent="0.3"/>
    <row r="7806" s="66" customFormat="1" ht="14.4" x14ac:dyDescent="0.3"/>
    <row r="7807" s="66" customFormat="1" ht="14.4" x14ac:dyDescent="0.3"/>
    <row r="7808" s="66" customFormat="1" ht="14.4" x14ac:dyDescent="0.3"/>
    <row r="7809" s="66" customFormat="1" ht="14.4" x14ac:dyDescent="0.3"/>
    <row r="7810" s="66" customFormat="1" ht="14.4" x14ac:dyDescent="0.3"/>
    <row r="7811" s="66" customFormat="1" ht="14.4" x14ac:dyDescent="0.3"/>
    <row r="7812" s="66" customFormat="1" ht="14.4" x14ac:dyDescent="0.3"/>
    <row r="7813" s="66" customFormat="1" ht="14.4" x14ac:dyDescent="0.3"/>
    <row r="7814" s="66" customFormat="1" ht="14.4" x14ac:dyDescent="0.3"/>
    <row r="7815" s="66" customFormat="1" ht="14.4" x14ac:dyDescent="0.3"/>
    <row r="7816" s="66" customFormat="1" ht="14.4" x14ac:dyDescent="0.3"/>
    <row r="7817" s="66" customFormat="1" ht="14.4" x14ac:dyDescent="0.3"/>
    <row r="7818" s="66" customFormat="1" ht="14.4" x14ac:dyDescent="0.3"/>
    <row r="7819" s="66" customFormat="1" ht="14.4" x14ac:dyDescent="0.3"/>
    <row r="7820" s="66" customFormat="1" ht="14.4" x14ac:dyDescent="0.3"/>
    <row r="7821" s="66" customFormat="1" ht="14.4" x14ac:dyDescent="0.3"/>
    <row r="7822" s="66" customFormat="1" ht="14.4" x14ac:dyDescent="0.3"/>
    <row r="7823" s="66" customFormat="1" ht="14.4" x14ac:dyDescent="0.3"/>
    <row r="7824" s="66" customFormat="1" ht="14.4" x14ac:dyDescent="0.3"/>
    <row r="7825" s="66" customFormat="1" ht="14.4" x14ac:dyDescent="0.3"/>
    <row r="7826" s="66" customFormat="1" ht="14.4" x14ac:dyDescent="0.3"/>
    <row r="7827" s="66" customFormat="1" ht="14.4" x14ac:dyDescent="0.3"/>
    <row r="7828" s="66" customFormat="1" ht="14.4" x14ac:dyDescent="0.3"/>
    <row r="7829" s="66" customFormat="1" ht="14.4" x14ac:dyDescent="0.3"/>
    <row r="7830" s="66" customFormat="1" ht="14.4" x14ac:dyDescent="0.3"/>
    <row r="7831" s="66" customFormat="1" ht="14.4" x14ac:dyDescent="0.3"/>
    <row r="7832" s="66" customFormat="1" ht="14.4" x14ac:dyDescent="0.3"/>
    <row r="7833" s="66" customFormat="1" ht="14.4" x14ac:dyDescent="0.3"/>
    <row r="7834" s="66" customFormat="1" ht="14.4" x14ac:dyDescent="0.3"/>
    <row r="7835" s="66" customFormat="1" ht="14.4" x14ac:dyDescent="0.3"/>
    <row r="7836" s="66" customFormat="1" ht="14.4" x14ac:dyDescent="0.3"/>
    <row r="7837" s="66" customFormat="1" ht="14.4" x14ac:dyDescent="0.3"/>
    <row r="7838" s="66" customFormat="1" ht="14.4" x14ac:dyDescent="0.3"/>
    <row r="7839" s="66" customFormat="1" ht="14.4" x14ac:dyDescent="0.3"/>
    <row r="7840" s="66" customFormat="1" ht="14.4" x14ac:dyDescent="0.3"/>
    <row r="7841" s="66" customFormat="1" ht="14.4" x14ac:dyDescent="0.3"/>
    <row r="7842" s="66" customFormat="1" ht="14.4" x14ac:dyDescent="0.3"/>
    <row r="7843" s="66" customFormat="1" ht="14.4" x14ac:dyDescent="0.3"/>
    <row r="7844" s="66" customFormat="1" ht="14.4" x14ac:dyDescent="0.3"/>
    <row r="7845" s="66" customFormat="1" ht="14.4" x14ac:dyDescent="0.3"/>
    <row r="7846" s="66" customFormat="1" ht="14.4" x14ac:dyDescent="0.3"/>
    <row r="7847" s="66" customFormat="1" ht="14.4" x14ac:dyDescent="0.3"/>
    <row r="7848" s="66" customFormat="1" ht="14.4" x14ac:dyDescent="0.3"/>
    <row r="7849" s="66" customFormat="1" ht="14.4" x14ac:dyDescent="0.3"/>
    <row r="7850" s="66" customFormat="1" ht="14.4" x14ac:dyDescent="0.3"/>
    <row r="7851" s="66" customFormat="1" ht="14.4" x14ac:dyDescent="0.3"/>
    <row r="7852" s="66" customFormat="1" ht="14.4" x14ac:dyDescent="0.3"/>
    <row r="7853" s="66" customFormat="1" ht="14.4" x14ac:dyDescent="0.3"/>
    <row r="7854" s="66" customFormat="1" ht="14.4" x14ac:dyDescent="0.3"/>
    <row r="7855" s="66" customFormat="1" ht="14.4" x14ac:dyDescent="0.3"/>
    <row r="7856" s="66" customFormat="1" ht="14.4" x14ac:dyDescent="0.3"/>
    <row r="7857" s="66" customFormat="1" ht="14.4" x14ac:dyDescent="0.3"/>
    <row r="7858" s="66" customFormat="1" ht="14.4" x14ac:dyDescent="0.3"/>
    <row r="7859" s="66" customFormat="1" ht="14.4" x14ac:dyDescent="0.3"/>
    <row r="7860" s="66" customFormat="1" ht="14.4" x14ac:dyDescent="0.3"/>
    <row r="7861" s="66" customFormat="1" ht="14.4" x14ac:dyDescent="0.3"/>
    <row r="7862" s="66" customFormat="1" ht="14.4" x14ac:dyDescent="0.3"/>
    <row r="7863" s="66" customFormat="1" ht="14.4" x14ac:dyDescent="0.3"/>
    <row r="7864" s="66" customFormat="1" ht="14.4" x14ac:dyDescent="0.3"/>
    <row r="7865" s="66" customFormat="1" ht="14.4" x14ac:dyDescent="0.3"/>
    <row r="7866" s="66" customFormat="1" ht="14.4" x14ac:dyDescent="0.3"/>
    <row r="7867" s="66" customFormat="1" ht="14.4" x14ac:dyDescent="0.3"/>
    <row r="7868" s="66" customFormat="1" ht="14.4" x14ac:dyDescent="0.3"/>
    <row r="7869" s="66" customFormat="1" ht="14.4" x14ac:dyDescent="0.3"/>
    <row r="7870" s="66" customFormat="1" ht="14.4" x14ac:dyDescent="0.3"/>
    <row r="7871" s="66" customFormat="1" ht="14.4" x14ac:dyDescent="0.3"/>
    <row r="7872" s="66" customFormat="1" ht="14.4" x14ac:dyDescent="0.3"/>
    <row r="7873" s="66" customFormat="1" ht="14.4" x14ac:dyDescent="0.3"/>
    <row r="7874" s="66" customFormat="1" ht="14.4" x14ac:dyDescent="0.3"/>
    <row r="7875" s="66" customFormat="1" ht="14.4" x14ac:dyDescent="0.3"/>
    <row r="7876" s="66" customFormat="1" ht="14.4" x14ac:dyDescent="0.3"/>
    <row r="7877" s="66" customFormat="1" ht="14.4" x14ac:dyDescent="0.3"/>
    <row r="7878" s="66" customFormat="1" ht="14.4" x14ac:dyDescent="0.3"/>
    <row r="7879" s="66" customFormat="1" ht="14.4" x14ac:dyDescent="0.3"/>
    <row r="7880" s="66" customFormat="1" ht="14.4" x14ac:dyDescent="0.3"/>
    <row r="7881" s="66" customFormat="1" ht="14.4" x14ac:dyDescent="0.3"/>
    <row r="7882" s="66" customFormat="1" ht="14.4" x14ac:dyDescent="0.3"/>
    <row r="7883" s="66" customFormat="1" ht="14.4" x14ac:dyDescent="0.3"/>
    <row r="7884" s="66" customFormat="1" ht="14.4" x14ac:dyDescent="0.3"/>
    <row r="7885" s="66" customFormat="1" ht="14.4" x14ac:dyDescent="0.3"/>
    <row r="7886" s="66" customFormat="1" ht="14.4" x14ac:dyDescent="0.3"/>
    <row r="7887" s="66" customFormat="1" ht="14.4" x14ac:dyDescent="0.3"/>
    <row r="7888" s="66" customFormat="1" ht="14.4" x14ac:dyDescent="0.3"/>
    <row r="7889" s="66" customFormat="1" ht="14.4" x14ac:dyDescent="0.3"/>
    <row r="7890" s="66" customFormat="1" ht="14.4" x14ac:dyDescent="0.3"/>
    <row r="7891" s="66" customFormat="1" ht="14.4" x14ac:dyDescent="0.3"/>
    <row r="7892" s="66" customFormat="1" ht="14.4" x14ac:dyDescent="0.3"/>
    <row r="7893" s="66" customFormat="1" ht="14.4" x14ac:dyDescent="0.3"/>
    <row r="7894" s="66" customFormat="1" ht="14.4" x14ac:dyDescent="0.3"/>
    <row r="7895" s="66" customFormat="1" ht="14.4" x14ac:dyDescent="0.3"/>
    <row r="7896" s="66" customFormat="1" ht="14.4" x14ac:dyDescent="0.3"/>
    <row r="7897" s="66" customFormat="1" ht="14.4" x14ac:dyDescent="0.3"/>
    <row r="7898" s="66" customFormat="1" ht="14.4" x14ac:dyDescent="0.3"/>
    <row r="7899" s="66" customFormat="1" ht="14.4" x14ac:dyDescent="0.3"/>
    <row r="7900" s="66" customFormat="1" ht="14.4" x14ac:dyDescent="0.3"/>
    <row r="7901" s="66" customFormat="1" ht="14.4" x14ac:dyDescent="0.3"/>
    <row r="7902" s="66" customFormat="1" ht="14.4" x14ac:dyDescent="0.3"/>
    <row r="7903" s="66" customFormat="1" ht="14.4" x14ac:dyDescent="0.3"/>
    <row r="7904" s="66" customFormat="1" ht="14.4" x14ac:dyDescent="0.3"/>
    <row r="7905" s="66" customFormat="1" ht="14.4" x14ac:dyDescent="0.3"/>
    <row r="7906" s="66" customFormat="1" ht="14.4" x14ac:dyDescent="0.3"/>
    <row r="7907" s="66" customFormat="1" ht="14.4" x14ac:dyDescent="0.3"/>
    <row r="7908" s="66" customFormat="1" ht="14.4" x14ac:dyDescent="0.3"/>
    <row r="7909" s="66" customFormat="1" ht="14.4" x14ac:dyDescent="0.3"/>
    <row r="7910" s="66" customFormat="1" ht="14.4" x14ac:dyDescent="0.3"/>
    <row r="7911" s="66" customFormat="1" ht="14.4" x14ac:dyDescent="0.3"/>
    <row r="7912" s="66" customFormat="1" ht="14.4" x14ac:dyDescent="0.3"/>
    <row r="7913" s="66" customFormat="1" ht="14.4" x14ac:dyDescent="0.3"/>
    <row r="7914" s="66" customFormat="1" ht="14.4" x14ac:dyDescent="0.3"/>
    <row r="7915" s="66" customFormat="1" ht="14.4" x14ac:dyDescent="0.3"/>
    <row r="7916" s="66" customFormat="1" ht="14.4" x14ac:dyDescent="0.3"/>
    <row r="7917" s="66" customFormat="1" ht="14.4" x14ac:dyDescent="0.3"/>
    <row r="7918" s="66" customFormat="1" ht="14.4" x14ac:dyDescent="0.3"/>
    <row r="7919" s="66" customFormat="1" ht="14.4" x14ac:dyDescent="0.3"/>
    <row r="7920" s="66" customFormat="1" ht="14.4" x14ac:dyDescent="0.3"/>
    <row r="7921" s="66" customFormat="1" ht="14.4" x14ac:dyDescent="0.3"/>
    <row r="7922" s="66" customFormat="1" ht="14.4" x14ac:dyDescent="0.3"/>
    <row r="7923" s="66" customFormat="1" ht="14.4" x14ac:dyDescent="0.3"/>
    <row r="7924" s="66" customFormat="1" ht="14.4" x14ac:dyDescent="0.3"/>
    <row r="7925" s="66" customFormat="1" ht="14.4" x14ac:dyDescent="0.3"/>
    <row r="7926" s="66" customFormat="1" ht="14.4" x14ac:dyDescent="0.3"/>
    <row r="7927" s="66" customFormat="1" ht="14.4" x14ac:dyDescent="0.3"/>
    <row r="7928" s="66" customFormat="1" ht="14.4" x14ac:dyDescent="0.3"/>
    <row r="7929" s="66" customFormat="1" ht="14.4" x14ac:dyDescent="0.3"/>
    <row r="7930" s="66" customFormat="1" ht="14.4" x14ac:dyDescent="0.3"/>
    <row r="7931" s="66" customFormat="1" ht="14.4" x14ac:dyDescent="0.3"/>
    <row r="7932" s="66" customFormat="1" ht="14.4" x14ac:dyDescent="0.3"/>
    <row r="7933" s="66" customFormat="1" ht="14.4" x14ac:dyDescent="0.3"/>
    <row r="7934" s="66" customFormat="1" ht="14.4" x14ac:dyDescent="0.3"/>
    <row r="7935" s="66" customFormat="1" ht="14.4" x14ac:dyDescent="0.3"/>
    <row r="7936" s="66" customFormat="1" ht="14.4" x14ac:dyDescent="0.3"/>
    <row r="7937" s="66" customFormat="1" ht="14.4" x14ac:dyDescent="0.3"/>
    <row r="7938" s="66" customFormat="1" ht="14.4" x14ac:dyDescent="0.3"/>
    <row r="7939" s="66" customFormat="1" ht="14.4" x14ac:dyDescent="0.3"/>
    <row r="7940" s="66" customFormat="1" ht="14.4" x14ac:dyDescent="0.3"/>
    <row r="7941" s="66" customFormat="1" ht="14.4" x14ac:dyDescent="0.3"/>
    <row r="7942" s="66" customFormat="1" ht="14.4" x14ac:dyDescent="0.3"/>
    <row r="7943" s="66" customFormat="1" ht="14.4" x14ac:dyDescent="0.3"/>
    <row r="7944" s="66" customFormat="1" ht="14.4" x14ac:dyDescent="0.3"/>
    <row r="7945" s="66" customFormat="1" ht="14.4" x14ac:dyDescent="0.3"/>
    <row r="7946" s="66" customFormat="1" ht="14.4" x14ac:dyDescent="0.3"/>
    <row r="7947" s="66" customFormat="1" ht="14.4" x14ac:dyDescent="0.3"/>
    <row r="7948" s="66" customFormat="1" ht="14.4" x14ac:dyDescent="0.3"/>
    <row r="7949" s="66" customFormat="1" ht="14.4" x14ac:dyDescent="0.3"/>
    <row r="7950" s="66" customFormat="1" ht="14.4" x14ac:dyDescent="0.3"/>
    <row r="7951" s="66" customFormat="1" ht="14.4" x14ac:dyDescent="0.3"/>
    <row r="7952" s="66" customFormat="1" ht="14.4" x14ac:dyDescent="0.3"/>
    <row r="7953" s="66" customFormat="1" ht="14.4" x14ac:dyDescent="0.3"/>
    <row r="7954" s="66" customFormat="1" ht="14.4" x14ac:dyDescent="0.3"/>
    <row r="7955" s="66" customFormat="1" ht="14.4" x14ac:dyDescent="0.3"/>
    <row r="7956" s="66" customFormat="1" ht="14.4" x14ac:dyDescent="0.3"/>
    <row r="7957" s="66" customFormat="1" ht="14.4" x14ac:dyDescent="0.3"/>
    <row r="7958" s="66" customFormat="1" ht="14.4" x14ac:dyDescent="0.3"/>
    <row r="7959" s="66" customFormat="1" ht="14.4" x14ac:dyDescent="0.3"/>
    <row r="7960" s="66" customFormat="1" ht="14.4" x14ac:dyDescent="0.3"/>
    <row r="7961" s="66" customFormat="1" ht="14.4" x14ac:dyDescent="0.3"/>
    <row r="7962" s="66" customFormat="1" ht="14.4" x14ac:dyDescent="0.3"/>
    <row r="7963" s="66" customFormat="1" ht="14.4" x14ac:dyDescent="0.3"/>
    <row r="7964" s="66" customFormat="1" ht="14.4" x14ac:dyDescent="0.3"/>
    <row r="7965" s="66" customFormat="1" ht="14.4" x14ac:dyDescent="0.3"/>
    <row r="7966" s="66" customFormat="1" ht="14.4" x14ac:dyDescent="0.3"/>
    <row r="7967" s="66" customFormat="1" ht="14.4" x14ac:dyDescent="0.3"/>
    <row r="7968" s="66" customFormat="1" ht="14.4" x14ac:dyDescent="0.3"/>
    <row r="7969" s="66" customFormat="1" ht="14.4" x14ac:dyDescent="0.3"/>
    <row r="7970" s="66" customFormat="1" ht="14.4" x14ac:dyDescent="0.3"/>
    <row r="7971" s="66" customFormat="1" ht="14.4" x14ac:dyDescent="0.3"/>
    <row r="7972" s="66" customFormat="1" ht="14.4" x14ac:dyDescent="0.3"/>
    <row r="7973" s="66" customFormat="1" ht="14.4" x14ac:dyDescent="0.3"/>
    <row r="7974" s="66" customFormat="1" ht="14.4" x14ac:dyDescent="0.3"/>
    <row r="7975" s="66" customFormat="1" ht="14.4" x14ac:dyDescent="0.3"/>
    <row r="7976" s="66" customFormat="1" ht="14.4" x14ac:dyDescent="0.3"/>
    <row r="7977" s="66" customFormat="1" ht="14.4" x14ac:dyDescent="0.3"/>
    <row r="7978" s="66" customFormat="1" ht="14.4" x14ac:dyDescent="0.3"/>
    <row r="7979" s="66" customFormat="1" ht="14.4" x14ac:dyDescent="0.3"/>
    <row r="7980" s="66" customFormat="1" ht="14.4" x14ac:dyDescent="0.3"/>
    <row r="7981" s="66" customFormat="1" ht="14.4" x14ac:dyDescent="0.3"/>
    <row r="7982" s="66" customFormat="1" ht="14.4" x14ac:dyDescent="0.3"/>
    <row r="7983" s="66" customFormat="1" ht="14.4" x14ac:dyDescent="0.3"/>
    <row r="7984" s="66" customFormat="1" ht="14.4" x14ac:dyDescent="0.3"/>
    <row r="7985" s="66" customFormat="1" ht="14.4" x14ac:dyDescent="0.3"/>
    <row r="7986" s="66" customFormat="1" ht="14.4" x14ac:dyDescent="0.3"/>
    <row r="7987" s="66" customFormat="1" ht="14.4" x14ac:dyDescent="0.3"/>
    <row r="7988" s="66" customFormat="1" ht="14.4" x14ac:dyDescent="0.3"/>
    <row r="7989" s="66" customFormat="1" ht="14.4" x14ac:dyDescent="0.3"/>
    <row r="7990" s="66" customFormat="1" ht="14.4" x14ac:dyDescent="0.3"/>
    <row r="7991" s="66" customFormat="1" ht="14.4" x14ac:dyDescent="0.3"/>
    <row r="7992" s="66" customFormat="1" ht="14.4" x14ac:dyDescent="0.3"/>
    <row r="7993" s="66" customFormat="1" ht="14.4" x14ac:dyDescent="0.3"/>
    <row r="7994" s="66" customFormat="1" ht="14.4" x14ac:dyDescent="0.3"/>
    <row r="7995" s="66" customFormat="1" ht="14.4" x14ac:dyDescent="0.3"/>
    <row r="7996" s="66" customFormat="1" ht="14.4" x14ac:dyDescent="0.3"/>
    <row r="7997" s="66" customFormat="1" ht="14.4" x14ac:dyDescent="0.3"/>
    <row r="7998" s="66" customFormat="1" ht="14.4" x14ac:dyDescent="0.3"/>
    <row r="7999" s="66" customFormat="1" ht="14.4" x14ac:dyDescent="0.3"/>
    <row r="8000" s="66" customFormat="1" ht="14.4" x14ac:dyDescent="0.3"/>
    <row r="8001" s="66" customFormat="1" ht="14.4" x14ac:dyDescent="0.3"/>
    <row r="8002" s="66" customFormat="1" ht="14.4" x14ac:dyDescent="0.3"/>
    <row r="8003" s="66" customFormat="1" ht="14.4" x14ac:dyDescent="0.3"/>
    <row r="8004" s="66" customFormat="1" ht="14.4" x14ac:dyDescent="0.3"/>
    <row r="8005" s="66" customFormat="1" ht="14.4" x14ac:dyDescent="0.3"/>
    <row r="8006" s="66" customFormat="1" ht="14.4" x14ac:dyDescent="0.3"/>
    <row r="8007" s="66" customFormat="1" ht="14.4" x14ac:dyDescent="0.3"/>
    <row r="8008" s="66" customFormat="1" ht="14.4" x14ac:dyDescent="0.3"/>
    <row r="8009" s="66" customFormat="1" ht="14.4" x14ac:dyDescent="0.3"/>
    <row r="8010" s="66" customFormat="1" ht="14.4" x14ac:dyDescent="0.3"/>
    <row r="8011" s="66" customFormat="1" ht="14.4" x14ac:dyDescent="0.3"/>
    <row r="8012" s="66" customFormat="1" ht="14.4" x14ac:dyDescent="0.3"/>
    <row r="8013" s="66" customFormat="1" ht="14.4" x14ac:dyDescent="0.3"/>
    <row r="8014" s="66" customFormat="1" ht="14.4" x14ac:dyDescent="0.3"/>
    <row r="8015" s="66" customFormat="1" ht="14.4" x14ac:dyDescent="0.3"/>
    <row r="8016" s="66" customFormat="1" ht="14.4" x14ac:dyDescent="0.3"/>
    <row r="8017" s="66" customFormat="1" ht="14.4" x14ac:dyDescent="0.3"/>
    <row r="8018" s="66" customFormat="1" ht="14.4" x14ac:dyDescent="0.3"/>
    <row r="8019" s="66" customFormat="1" ht="14.4" x14ac:dyDescent="0.3"/>
    <row r="8020" s="66" customFormat="1" ht="14.4" x14ac:dyDescent="0.3"/>
    <row r="8021" s="66" customFormat="1" ht="14.4" x14ac:dyDescent="0.3"/>
    <row r="8022" s="66" customFormat="1" ht="14.4" x14ac:dyDescent="0.3"/>
    <row r="8023" s="66" customFormat="1" ht="14.4" x14ac:dyDescent="0.3"/>
    <row r="8024" s="66" customFormat="1" ht="14.4" x14ac:dyDescent="0.3"/>
    <row r="8025" s="66" customFormat="1" ht="14.4" x14ac:dyDescent="0.3"/>
    <row r="8026" s="66" customFormat="1" ht="14.4" x14ac:dyDescent="0.3"/>
    <row r="8027" s="66" customFormat="1" ht="14.4" x14ac:dyDescent="0.3"/>
    <row r="8028" s="66" customFormat="1" ht="14.4" x14ac:dyDescent="0.3"/>
    <row r="8029" s="66" customFormat="1" ht="14.4" x14ac:dyDescent="0.3"/>
    <row r="8030" s="66" customFormat="1" ht="14.4" x14ac:dyDescent="0.3"/>
    <row r="8031" s="66" customFormat="1" ht="14.4" x14ac:dyDescent="0.3"/>
    <row r="8032" s="66" customFormat="1" ht="14.4" x14ac:dyDescent="0.3"/>
    <row r="8033" s="66" customFormat="1" ht="14.4" x14ac:dyDescent="0.3"/>
    <row r="8034" s="66" customFormat="1" ht="14.4" x14ac:dyDescent="0.3"/>
    <row r="8035" s="66" customFormat="1" ht="14.4" x14ac:dyDescent="0.3"/>
    <row r="8036" s="66" customFormat="1" ht="14.4" x14ac:dyDescent="0.3"/>
    <row r="8037" s="66" customFormat="1" ht="14.4" x14ac:dyDescent="0.3"/>
    <row r="8038" s="66" customFormat="1" ht="14.4" x14ac:dyDescent="0.3"/>
    <row r="8039" s="66" customFormat="1" ht="14.4" x14ac:dyDescent="0.3"/>
    <row r="8040" s="66" customFormat="1" ht="14.4" x14ac:dyDescent="0.3"/>
    <row r="8041" s="66" customFormat="1" ht="14.4" x14ac:dyDescent="0.3"/>
    <row r="8042" s="66" customFormat="1" ht="14.4" x14ac:dyDescent="0.3"/>
    <row r="8043" s="66" customFormat="1" ht="14.4" x14ac:dyDescent="0.3"/>
    <row r="8044" s="66" customFormat="1" ht="14.4" x14ac:dyDescent="0.3"/>
    <row r="8045" s="66" customFormat="1" ht="14.4" x14ac:dyDescent="0.3"/>
    <row r="8046" s="66" customFormat="1" ht="14.4" x14ac:dyDescent="0.3"/>
    <row r="8047" s="66" customFormat="1" ht="14.4" x14ac:dyDescent="0.3"/>
    <row r="8048" s="66" customFormat="1" ht="14.4" x14ac:dyDescent="0.3"/>
    <row r="8049" s="66" customFormat="1" ht="14.4" x14ac:dyDescent="0.3"/>
    <row r="8050" s="66" customFormat="1" ht="14.4" x14ac:dyDescent="0.3"/>
    <row r="8051" s="66" customFormat="1" ht="14.4" x14ac:dyDescent="0.3"/>
    <row r="8052" s="66" customFormat="1" ht="14.4" x14ac:dyDescent="0.3"/>
    <row r="8053" s="66" customFormat="1" ht="14.4" x14ac:dyDescent="0.3"/>
    <row r="8054" s="66" customFormat="1" ht="14.4" x14ac:dyDescent="0.3"/>
    <row r="8055" s="66" customFormat="1" ht="14.4" x14ac:dyDescent="0.3"/>
    <row r="8056" s="66" customFormat="1" ht="14.4" x14ac:dyDescent="0.3"/>
    <row r="8057" s="66" customFormat="1" ht="14.4" x14ac:dyDescent="0.3"/>
    <row r="8058" s="66" customFormat="1" ht="14.4" x14ac:dyDescent="0.3"/>
    <row r="8059" s="66" customFormat="1" ht="14.4" x14ac:dyDescent="0.3"/>
    <row r="8060" s="66" customFormat="1" ht="14.4" x14ac:dyDescent="0.3"/>
    <row r="8061" s="66" customFormat="1" ht="14.4" x14ac:dyDescent="0.3"/>
    <row r="8062" s="66" customFormat="1" ht="14.4" x14ac:dyDescent="0.3"/>
    <row r="8063" s="66" customFormat="1" ht="14.4" x14ac:dyDescent="0.3"/>
    <row r="8064" s="66" customFormat="1" ht="14.4" x14ac:dyDescent="0.3"/>
    <row r="8065" s="66" customFormat="1" ht="14.4" x14ac:dyDescent="0.3"/>
    <row r="8066" s="66" customFormat="1" ht="14.4" x14ac:dyDescent="0.3"/>
    <row r="8067" s="66" customFormat="1" ht="14.4" x14ac:dyDescent="0.3"/>
    <row r="8068" s="66" customFormat="1" ht="14.4" x14ac:dyDescent="0.3"/>
    <row r="8069" s="66" customFormat="1" ht="14.4" x14ac:dyDescent="0.3"/>
    <row r="8070" s="66" customFormat="1" ht="14.4" x14ac:dyDescent="0.3"/>
    <row r="8071" s="66" customFormat="1" ht="14.4" x14ac:dyDescent="0.3"/>
    <row r="8072" s="66" customFormat="1" ht="14.4" x14ac:dyDescent="0.3"/>
    <row r="8073" s="66" customFormat="1" ht="14.4" x14ac:dyDescent="0.3"/>
    <row r="8074" s="66" customFormat="1" ht="14.4" x14ac:dyDescent="0.3"/>
    <row r="8075" s="66" customFormat="1" ht="14.4" x14ac:dyDescent="0.3"/>
    <row r="8076" s="66" customFormat="1" ht="14.4" x14ac:dyDescent="0.3"/>
    <row r="8077" s="66" customFormat="1" ht="14.4" x14ac:dyDescent="0.3"/>
    <row r="8078" s="66" customFormat="1" ht="14.4" x14ac:dyDescent="0.3"/>
    <row r="8079" s="66" customFormat="1" ht="14.4" x14ac:dyDescent="0.3"/>
    <row r="8080" s="66" customFormat="1" ht="14.4" x14ac:dyDescent="0.3"/>
    <row r="8081" s="66" customFormat="1" ht="14.4" x14ac:dyDescent="0.3"/>
    <row r="8082" s="66" customFormat="1" ht="14.4" x14ac:dyDescent="0.3"/>
    <row r="8083" s="66" customFormat="1" ht="14.4" x14ac:dyDescent="0.3"/>
    <row r="8084" s="66" customFormat="1" ht="14.4" x14ac:dyDescent="0.3"/>
    <row r="8085" s="66" customFormat="1" ht="14.4" x14ac:dyDescent="0.3"/>
    <row r="8086" s="66" customFormat="1" ht="14.4" x14ac:dyDescent="0.3"/>
    <row r="8087" s="66" customFormat="1" ht="14.4" x14ac:dyDescent="0.3"/>
    <row r="8088" s="66" customFormat="1" ht="14.4" x14ac:dyDescent="0.3"/>
    <row r="8089" s="66" customFormat="1" ht="14.4" x14ac:dyDescent="0.3"/>
    <row r="8090" s="66" customFormat="1" ht="14.4" x14ac:dyDescent="0.3"/>
    <row r="8091" s="66" customFormat="1" ht="14.4" x14ac:dyDescent="0.3"/>
    <row r="8092" s="66" customFormat="1" ht="14.4" x14ac:dyDescent="0.3"/>
    <row r="8093" s="66" customFormat="1" ht="14.4" x14ac:dyDescent="0.3"/>
    <row r="8094" s="66" customFormat="1" ht="14.4" x14ac:dyDescent="0.3"/>
    <row r="8095" s="66" customFormat="1" ht="14.4" x14ac:dyDescent="0.3"/>
    <row r="8096" s="66" customFormat="1" ht="14.4" x14ac:dyDescent="0.3"/>
    <row r="8097" s="66" customFormat="1" ht="14.4" x14ac:dyDescent="0.3"/>
    <row r="8098" s="66" customFormat="1" ht="14.4" x14ac:dyDescent="0.3"/>
    <row r="8099" s="66" customFormat="1" ht="14.4" x14ac:dyDescent="0.3"/>
    <row r="8100" s="66" customFormat="1" ht="14.4" x14ac:dyDescent="0.3"/>
    <row r="8101" s="66" customFormat="1" ht="14.4" x14ac:dyDescent="0.3"/>
    <row r="8102" s="66" customFormat="1" ht="14.4" x14ac:dyDescent="0.3"/>
    <row r="8103" s="66" customFormat="1" ht="14.4" x14ac:dyDescent="0.3"/>
    <row r="8104" s="66" customFormat="1" ht="14.4" x14ac:dyDescent="0.3"/>
    <row r="8105" s="66" customFormat="1" ht="14.4" x14ac:dyDescent="0.3"/>
    <row r="8106" s="66" customFormat="1" ht="14.4" x14ac:dyDescent="0.3"/>
    <row r="8107" s="66" customFormat="1" ht="14.4" x14ac:dyDescent="0.3"/>
    <row r="8108" s="66" customFormat="1" ht="14.4" x14ac:dyDescent="0.3"/>
    <row r="8109" s="66" customFormat="1" ht="14.4" x14ac:dyDescent="0.3"/>
    <row r="8110" s="66" customFormat="1" ht="14.4" x14ac:dyDescent="0.3"/>
    <row r="8111" s="66" customFormat="1" ht="14.4" x14ac:dyDescent="0.3"/>
    <row r="8112" s="66" customFormat="1" ht="14.4" x14ac:dyDescent="0.3"/>
    <row r="8113" s="66" customFormat="1" ht="14.4" x14ac:dyDescent="0.3"/>
    <row r="8114" s="66" customFormat="1" ht="14.4" x14ac:dyDescent="0.3"/>
    <row r="8115" s="66" customFormat="1" ht="14.4" x14ac:dyDescent="0.3"/>
    <row r="8116" s="66" customFormat="1" ht="14.4" x14ac:dyDescent="0.3"/>
    <row r="8117" s="66" customFormat="1" ht="14.4" x14ac:dyDescent="0.3"/>
    <row r="8118" s="66" customFormat="1" ht="14.4" x14ac:dyDescent="0.3"/>
    <row r="8119" s="66" customFormat="1" ht="14.4" x14ac:dyDescent="0.3"/>
    <row r="8120" s="66" customFormat="1" ht="14.4" x14ac:dyDescent="0.3"/>
    <row r="8121" s="66" customFormat="1" ht="14.4" x14ac:dyDescent="0.3"/>
    <row r="8122" s="66" customFormat="1" ht="14.4" x14ac:dyDescent="0.3"/>
    <row r="8123" s="66" customFormat="1" ht="14.4" x14ac:dyDescent="0.3"/>
    <row r="8124" s="66" customFormat="1" ht="14.4" x14ac:dyDescent="0.3"/>
    <row r="8125" s="66" customFormat="1" ht="14.4" x14ac:dyDescent="0.3"/>
    <row r="8126" s="66" customFormat="1" ht="14.4" x14ac:dyDescent="0.3"/>
    <row r="8127" s="66" customFormat="1" ht="14.4" x14ac:dyDescent="0.3"/>
    <row r="8128" s="66" customFormat="1" ht="14.4" x14ac:dyDescent="0.3"/>
    <row r="8129" s="66" customFormat="1" ht="14.4" x14ac:dyDescent="0.3"/>
    <row r="8130" s="66" customFormat="1" ht="14.4" x14ac:dyDescent="0.3"/>
    <row r="8131" s="66" customFormat="1" ht="14.4" x14ac:dyDescent="0.3"/>
    <row r="8132" s="66" customFormat="1" ht="14.4" x14ac:dyDescent="0.3"/>
    <row r="8133" s="66" customFormat="1" ht="14.4" x14ac:dyDescent="0.3"/>
    <row r="8134" s="66" customFormat="1" ht="14.4" x14ac:dyDescent="0.3"/>
    <row r="8135" s="66" customFormat="1" ht="14.4" x14ac:dyDescent="0.3"/>
    <row r="8136" s="66" customFormat="1" ht="14.4" x14ac:dyDescent="0.3"/>
    <row r="8137" s="66" customFormat="1" ht="14.4" x14ac:dyDescent="0.3"/>
    <row r="8138" s="66" customFormat="1" ht="14.4" x14ac:dyDescent="0.3"/>
    <row r="8139" s="66" customFormat="1" ht="14.4" x14ac:dyDescent="0.3"/>
    <row r="8140" s="66" customFormat="1" ht="14.4" x14ac:dyDescent="0.3"/>
    <row r="8141" s="66" customFormat="1" ht="14.4" x14ac:dyDescent="0.3"/>
    <row r="8142" s="66" customFormat="1" ht="14.4" x14ac:dyDescent="0.3"/>
    <row r="8143" s="66" customFormat="1" ht="14.4" x14ac:dyDescent="0.3"/>
    <row r="8144" s="66" customFormat="1" ht="14.4" x14ac:dyDescent="0.3"/>
    <row r="8145" s="66" customFormat="1" ht="14.4" x14ac:dyDescent="0.3"/>
    <row r="8146" s="66" customFormat="1" ht="14.4" x14ac:dyDescent="0.3"/>
    <row r="8147" s="66" customFormat="1" ht="14.4" x14ac:dyDescent="0.3"/>
    <row r="8148" s="66" customFormat="1" ht="14.4" x14ac:dyDescent="0.3"/>
    <row r="8149" s="66" customFormat="1" ht="14.4" x14ac:dyDescent="0.3"/>
    <row r="8150" s="66" customFormat="1" ht="14.4" x14ac:dyDescent="0.3"/>
    <row r="8151" s="66" customFormat="1" ht="14.4" x14ac:dyDescent="0.3"/>
    <row r="8152" s="66" customFormat="1" ht="14.4" x14ac:dyDescent="0.3"/>
    <row r="8153" s="66" customFormat="1" ht="14.4" x14ac:dyDescent="0.3"/>
    <row r="8154" s="66" customFormat="1" ht="14.4" x14ac:dyDescent="0.3"/>
    <row r="8155" s="66" customFormat="1" ht="14.4" x14ac:dyDescent="0.3"/>
    <row r="8156" s="66" customFormat="1" ht="14.4" x14ac:dyDescent="0.3"/>
    <row r="8157" s="66" customFormat="1" ht="14.4" x14ac:dyDescent="0.3"/>
    <row r="8158" s="66" customFormat="1" ht="14.4" x14ac:dyDescent="0.3"/>
    <row r="8159" s="66" customFormat="1" ht="14.4" x14ac:dyDescent="0.3"/>
    <row r="8160" s="66" customFormat="1" ht="14.4" x14ac:dyDescent="0.3"/>
    <row r="8161" s="66" customFormat="1" ht="14.4" x14ac:dyDescent="0.3"/>
    <row r="8162" s="66" customFormat="1" ht="14.4" x14ac:dyDescent="0.3"/>
    <row r="8163" s="66" customFormat="1" ht="14.4" x14ac:dyDescent="0.3"/>
    <row r="8164" s="66" customFormat="1" ht="14.4" x14ac:dyDescent="0.3"/>
    <row r="8165" s="66" customFormat="1" ht="14.4" x14ac:dyDescent="0.3"/>
    <row r="8166" s="66" customFormat="1" ht="14.4" x14ac:dyDescent="0.3"/>
    <row r="8167" s="66" customFormat="1" ht="14.4" x14ac:dyDescent="0.3"/>
    <row r="8168" s="66" customFormat="1" ht="14.4" x14ac:dyDescent="0.3"/>
    <row r="8169" s="66" customFormat="1" ht="14.4" x14ac:dyDescent="0.3"/>
    <row r="8170" s="66" customFormat="1" ht="14.4" x14ac:dyDescent="0.3"/>
    <row r="8171" s="66" customFormat="1" ht="14.4" x14ac:dyDescent="0.3"/>
    <row r="8172" s="66" customFormat="1" ht="14.4" x14ac:dyDescent="0.3"/>
    <row r="8173" s="66" customFormat="1" ht="14.4" x14ac:dyDescent="0.3"/>
    <row r="8174" s="66" customFormat="1" ht="14.4" x14ac:dyDescent="0.3"/>
    <row r="8175" s="66" customFormat="1" ht="14.4" x14ac:dyDescent="0.3"/>
    <row r="8176" s="66" customFormat="1" ht="14.4" x14ac:dyDescent="0.3"/>
    <row r="8177" s="66" customFormat="1" ht="14.4" x14ac:dyDescent="0.3"/>
    <row r="8178" s="66" customFormat="1" ht="14.4" x14ac:dyDescent="0.3"/>
    <row r="8179" s="66" customFormat="1" ht="14.4" x14ac:dyDescent="0.3"/>
    <row r="8180" s="66" customFormat="1" ht="14.4" x14ac:dyDescent="0.3"/>
    <row r="8181" s="66" customFormat="1" ht="14.4" x14ac:dyDescent="0.3"/>
    <row r="8182" s="66" customFormat="1" ht="14.4" x14ac:dyDescent="0.3"/>
    <row r="8183" s="66" customFormat="1" ht="14.4" x14ac:dyDescent="0.3"/>
    <row r="8184" s="66" customFormat="1" ht="14.4" x14ac:dyDescent="0.3"/>
    <row r="8185" s="66" customFormat="1" ht="14.4" x14ac:dyDescent="0.3"/>
    <row r="8186" s="66" customFormat="1" ht="14.4" x14ac:dyDescent="0.3"/>
    <row r="8187" s="66" customFormat="1" ht="14.4" x14ac:dyDescent="0.3"/>
    <row r="8188" s="66" customFormat="1" ht="14.4" x14ac:dyDescent="0.3"/>
    <row r="8189" s="66" customFormat="1" ht="14.4" x14ac:dyDescent="0.3"/>
    <row r="8190" s="66" customFormat="1" ht="14.4" x14ac:dyDescent="0.3"/>
    <row r="8191" s="66" customFormat="1" ht="14.4" x14ac:dyDescent="0.3"/>
    <row r="8192" s="66" customFormat="1" ht="14.4" x14ac:dyDescent="0.3"/>
    <row r="8193" s="66" customFormat="1" ht="14.4" x14ac:dyDescent="0.3"/>
    <row r="8194" s="66" customFormat="1" ht="14.4" x14ac:dyDescent="0.3"/>
    <row r="8195" s="66" customFormat="1" ht="14.4" x14ac:dyDescent="0.3"/>
    <row r="8196" s="66" customFormat="1" ht="14.4" x14ac:dyDescent="0.3"/>
    <row r="8197" s="66" customFormat="1" ht="14.4" x14ac:dyDescent="0.3"/>
    <row r="8198" s="66" customFormat="1" ht="14.4" x14ac:dyDescent="0.3"/>
    <row r="8199" s="66" customFormat="1" ht="14.4" x14ac:dyDescent="0.3"/>
    <row r="8200" s="66" customFormat="1" ht="14.4" x14ac:dyDescent="0.3"/>
    <row r="8201" s="66" customFormat="1" ht="14.4" x14ac:dyDescent="0.3"/>
    <row r="8202" s="66" customFormat="1" ht="14.4" x14ac:dyDescent="0.3"/>
    <row r="8203" s="66" customFormat="1" ht="14.4" x14ac:dyDescent="0.3"/>
    <row r="8204" s="66" customFormat="1" ht="14.4" x14ac:dyDescent="0.3"/>
    <row r="8205" s="66" customFormat="1" ht="14.4" x14ac:dyDescent="0.3"/>
    <row r="8206" s="66" customFormat="1" ht="14.4" x14ac:dyDescent="0.3"/>
    <row r="8207" s="66" customFormat="1" ht="14.4" x14ac:dyDescent="0.3"/>
    <row r="8208" s="66" customFormat="1" ht="14.4" x14ac:dyDescent="0.3"/>
    <row r="8209" s="66" customFormat="1" ht="14.4" x14ac:dyDescent="0.3"/>
    <row r="8210" s="66" customFormat="1" ht="14.4" x14ac:dyDescent="0.3"/>
    <row r="8211" s="66" customFormat="1" ht="14.4" x14ac:dyDescent="0.3"/>
    <row r="8212" s="66" customFormat="1" ht="14.4" x14ac:dyDescent="0.3"/>
    <row r="8213" s="66" customFormat="1" ht="14.4" x14ac:dyDescent="0.3"/>
    <row r="8214" s="66" customFormat="1" ht="14.4" x14ac:dyDescent="0.3"/>
    <row r="8215" s="66" customFormat="1" ht="14.4" x14ac:dyDescent="0.3"/>
    <row r="8216" s="66" customFormat="1" ht="14.4" x14ac:dyDescent="0.3"/>
    <row r="8217" s="66" customFormat="1" ht="14.4" x14ac:dyDescent="0.3"/>
    <row r="8218" s="66" customFormat="1" ht="14.4" x14ac:dyDescent="0.3"/>
    <row r="8219" s="66" customFormat="1" ht="14.4" x14ac:dyDescent="0.3"/>
    <row r="8220" s="66" customFormat="1" ht="14.4" x14ac:dyDescent="0.3"/>
    <row r="8221" s="66" customFormat="1" ht="14.4" x14ac:dyDescent="0.3"/>
    <row r="8222" s="66" customFormat="1" ht="14.4" x14ac:dyDescent="0.3"/>
    <row r="8223" s="66" customFormat="1" ht="14.4" x14ac:dyDescent="0.3"/>
    <row r="8224" s="66" customFormat="1" ht="14.4" x14ac:dyDescent="0.3"/>
    <row r="8225" s="66" customFormat="1" ht="14.4" x14ac:dyDescent="0.3"/>
    <row r="8226" s="66" customFormat="1" ht="14.4" x14ac:dyDescent="0.3"/>
    <row r="8227" s="66" customFormat="1" ht="14.4" x14ac:dyDescent="0.3"/>
    <row r="8228" s="66" customFormat="1" ht="14.4" x14ac:dyDescent="0.3"/>
    <row r="8229" s="66" customFormat="1" ht="14.4" x14ac:dyDescent="0.3"/>
    <row r="8230" s="66" customFormat="1" ht="14.4" x14ac:dyDescent="0.3"/>
    <row r="8231" s="66" customFormat="1" ht="14.4" x14ac:dyDescent="0.3"/>
    <row r="8232" s="66" customFormat="1" ht="14.4" x14ac:dyDescent="0.3"/>
    <row r="8233" s="66" customFormat="1" ht="14.4" x14ac:dyDescent="0.3"/>
    <row r="8234" s="66" customFormat="1" ht="14.4" x14ac:dyDescent="0.3"/>
    <row r="8235" s="66" customFormat="1" ht="14.4" x14ac:dyDescent="0.3"/>
    <row r="8236" s="66" customFormat="1" ht="14.4" x14ac:dyDescent="0.3"/>
    <row r="8237" s="66" customFormat="1" ht="14.4" x14ac:dyDescent="0.3"/>
    <row r="8238" s="66" customFormat="1" ht="14.4" x14ac:dyDescent="0.3"/>
    <row r="8239" s="66" customFormat="1" ht="14.4" x14ac:dyDescent="0.3"/>
    <row r="8240" s="66" customFormat="1" ht="14.4" x14ac:dyDescent="0.3"/>
    <row r="8241" s="66" customFormat="1" ht="14.4" x14ac:dyDescent="0.3"/>
    <row r="8242" s="66" customFormat="1" ht="14.4" x14ac:dyDescent="0.3"/>
    <row r="8243" s="66" customFormat="1" ht="14.4" x14ac:dyDescent="0.3"/>
    <row r="8244" s="66" customFormat="1" ht="14.4" x14ac:dyDescent="0.3"/>
    <row r="8245" s="66" customFormat="1" ht="14.4" x14ac:dyDescent="0.3"/>
    <row r="8246" s="66" customFormat="1" ht="14.4" x14ac:dyDescent="0.3"/>
    <row r="8247" s="66" customFormat="1" ht="14.4" x14ac:dyDescent="0.3"/>
    <row r="8248" s="66" customFormat="1" ht="14.4" x14ac:dyDescent="0.3"/>
    <row r="8249" s="66" customFormat="1" ht="14.4" x14ac:dyDescent="0.3"/>
    <row r="8250" s="66" customFormat="1" ht="14.4" x14ac:dyDescent="0.3"/>
    <row r="8251" s="66" customFormat="1" ht="14.4" x14ac:dyDescent="0.3"/>
    <row r="8252" s="66" customFormat="1" ht="14.4" x14ac:dyDescent="0.3"/>
    <row r="8253" s="66" customFormat="1" ht="14.4" x14ac:dyDescent="0.3"/>
    <row r="8254" s="66" customFormat="1" ht="14.4" x14ac:dyDescent="0.3"/>
    <row r="8255" s="66" customFormat="1" ht="14.4" x14ac:dyDescent="0.3"/>
    <row r="8256" s="66" customFormat="1" ht="14.4" x14ac:dyDescent="0.3"/>
    <row r="8257" s="66" customFormat="1" ht="14.4" x14ac:dyDescent="0.3"/>
    <row r="8258" s="66" customFormat="1" ht="14.4" x14ac:dyDescent="0.3"/>
    <row r="8259" s="66" customFormat="1" ht="14.4" x14ac:dyDescent="0.3"/>
    <row r="8260" s="66" customFormat="1" ht="14.4" x14ac:dyDescent="0.3"/>
    <row r="8261" s="66" customFormat="1" ht="14.4" x14ac:dyDescent="0.3"/>
    <row r="8262" s="66" customFormat="1" ht="14.4" x14ac:dyDescent="0.3"/>
    <row r="8263" s="66" customFormat="1" ht="14.4" x14ac:dyDescent="0.3"/>
    <row r="8264" s="66" customFormat="1" ht="14.4" x14ac:dyDescent="0.3"/>
    <row r="8265" s="66" customFormat="1" ht="14.4" x14ac:dyDescent="0.3"/>
    <row r="8266" s="66" customFormat="1" ht="14.4" x14ac:dyDescent="0.3"/>
    <row r="8267" s="66" customFormat="1" ht="14.4" x14ac:dyDescent="0.3"/>
    <row r="8268" s="66" customFormat="1" ht="14.4" x14ac:dyDescent="0.3"/>
    <row r="8269" s="66" customFormat="1" ht="14.4" x14ac:dyDescent="0.3"/>
    <row r="8270" s="66" customFormat="1" ht="14.4" x14ac:dyDescent="0.3"/>
    <row r="8271" s="66" customFormat="1" ht="14.4" x14ac:dyDescent="0.3"/>
    <row r="8272" s="66" customFormat="1" ht="14.4" x14ac:dyDescent="0.3"/>
    <row r="8273" s="66" customFormat="1" ht="14.4" x14ac:dyDescent="0.3"/>
    <row r="8274" s="66" customFormat="1" ht="14.4" x14ac:dyDescent="0.3"/>
    <row r="8275" s="66" customFormat="1" ht="14.4" x14ac:dyDescent="0.3"/>
    <row r="8276" s="66" customFormat="1" ht="14.4" x14ac:dyDescent="0.3"/>
    <row r="8277" s="66" customFormat="1" ht="14.4" x14ac:dyDescent="0.3"/>
    <row r="8278" s="66" customFormat="1" ht="14.4" x14ac:dyDescent="0.3"/>
    <row r="8279" s="66" customFormat="1" ht="14.4" x14ac:dyDescent="0.3"/>
    <row r="8280" s="66" customFormat="1" ht="14.4" x14ac:dyDescent="0.3"/>
    <row r="8281" s="66" customFormat="1" ht="14.4" x14ac:dyDescent="0.3"/>
    <row r="8282" s="66" customFormat="1" ht="14.4" x14ac:dyDescent="0.3"/>
    <row r="8283" s="66" customFormat="1" ht="14.4" x14ac:dyDescent="0.3"/>
    <row r="8284" s="66" customFormat="1" ht="14.4" x14ac:dyDescent="0.3"/>
    <row r="8285" s="66" customFormat="1" ht="14.4" x14ac:dyDescent="0.3"/>
    <row r="8286" s="66" customFormat="1" ht="14.4" x14ac:dyDescent="0.3"/>
    <row r="8287" s="66" customFormat="1" ht="14.4" x14ac:dyDescent="0.3"/>
    <row r="8288" s="66" customFormat="1" ht="14.4" x14ac:dyDescent="0.3"/>
    <row r="8289" s="66" customFormat="1" ht="14.4" x14ac:dyDescent="0.3"/>
    <row r="8290" s="66" customFormat="1" ht="14.4" x14ac:dyDescent="0.3"/>
    <row r="8291" s="66" customFormat="1" ht="14.4" x14ac:dyDescent="0.3"/>
    <row r="8292" s="66" customFormat="1" ht="14.4" x14ac:dyDescent="0.3"/>
    <row r="8293" s="66" customFormat="1" ht="14.4" x14ac:dyDescent="0.3"/>
    <row r="8294" s="66" customFormat="1" ht="14.4" x14ac:dyDescent="0.3"/>
    <row r="8295" s="66" customFormat="1" ht="14.4" x14ac:dyDescent="0.3"/>
    <row r="8296" s="66" customFormat="1" ht="14.4" x14ac:dyDescent="0.3"/>
    <row r="8297" s="66" customFormat="1" ht="14.4" x14ac:dyDescent="0.3"/>
    <row r="8298" s="66" customFormat="1" ht="14.4" x14ac:dyDescent="0.3"/>
    <row r="8299" s="66" customFormat="1" ht="14.4" x14ac:dyDescent="0.3"/>
    <row r="8300" s="66" customFormat="1" ht="14.4" x14ac:dyDescent="0.3"/>
    <row r="8301" s="66" customFormat="1" ht="14.4" x14ac:dyDescent="0.3"/>
    <row r="8302" s="66" customFormat="1" ht="14.4" x14ac:dyDescent="0.3"/>
    <row r="8303" s="66" customFormat="1" ht="14.4" x14ac:dyDescent="0.3"/>
    <row r="8304" s="66" customFormat="1" ht="14.4" x14ac:dyDescent="0.3"/>
    <row r="8305" s="66" customFormat="1" ht="14.4" x14ac:dyDescent="0.3"/>
    <row r="8306" s="66" customFormat="1" ht="14.4" x14ac:dyDescent="0.3"/>
    <row r="8307" s="66" customFormat="1" ht="14.4" x14ac:dyDescent="0.3"/>
    <row r="8308" s="66" customFormat="1" ht="14.4" x14ac:dyDescent="0.3"/>
    <row r="8309" s="66" customFormat="1" ht="14.4" x14ac:dyDescent="0.3"/>
    <row r="8310" s="66" customFormat="1" ht="14.4" x14ac:dyDescent="0.3"/>
    <row r="8311" s="66" customFormat="1" ht="14.4" x14ac:dyDescent="0.3"/>
    <row r="8312" s="66" customFormat="1" ht="14.4" x14ac:dyDescent="0.3"/>
    <row r="8313" s="66" customFormat="1" ht="14.4" x14ac:dyDescent="0.3"/>
    <row r="8314" s="66" customFormat="1" ht="14.4" x14ac:dyDescent="0.3"/>
    <row r="8315" s="66" customFormat="1" ht="14.4" x14ac:dyDescent="0.3"/>
    <row r="8316" s="66" customFormat="1" ht="14.4" x14ac:dyDescent="0.3"/>
    <row r="8317" s="66" customFormat="1" ht="14.4" x14ac:dyDescent="0.3"/>
    <row r="8318" s="66" customFormat="1" ht="14.4" x14ac:dyDescent="0.3"/>
    <row r="8319" s="66" customFormat="1" ht="14.4" x14ac:dyDescent="0.3"/>
    <row r="8320" s="66" customFormat="1" ht="14.4" x14ac:dyDescent="0.3"/>
    <row r="8321" s="66" customFormat="1" ht="14.4" x14ac:dyDescent="0.3"/>
    <row r="8322" s="66" customFormat="1" ht="14.4" x14ac:dyDescent="0.3"/>
    <row r="8323" s="66" customFormat="1" ht="14.4" x14ac:dyDescent="0.3"/>
    <row r="8324" s="66" customFormat="1" ht="14.4" x14ac:dyDescent="0.3"/>
    <row r="8325" s="66" customFormat="1" ht="14.4" x14ac:dyDescent="0.3"/>
    <row r="8326" s="66" customFormat="1" ht="14.4" x14ac:dyDescent="0.3"/>
    <row r="8327" s="66" customFormat="1" ht="14.4" x14ac:dyDescent="0.3"/>
    <row r="8328" s="66" customFormat="1" ht="14.4" x14ac:dyDescent="0.3"/>
    <row r="8329" s="66" customFormat="1" ht="14.4" x14ac:dyDescent="0.3"/>
    <row r="8330" s="66" customFormat="1" ht="14.4" x14ac:dyDescent="0.3"/>
    <row r="8331" s="66" customFormat="1" ht="14.4" x14ac:dyDescent="0.3"/>
    <row r="8332" s="66" customFormat="1" ht="14.4" x14ac:dyDescent="0.3"/>
    <row r="8333" s="66" customFormat="1" ht="14.4" x14ac:dyDescent="0.3"/>
    <row r="8334" s="66" customFormat="1" ht="14.4" x14ac:dyDescent="0.3"/>
    <row r="8335" s="66" customFormat="1" ht="14.4" x14ac:dyDescent="0.3"/>
    <row r="8336" s="66" customFormat="1" ht="14.4" x14ac:dyDescent="0.3"/>
    <row r="8337" s="66" customFormat="1" ht="14.4" x14ac:dyDescent="0.3"/>
    <row r="8338" s="66" customFormat="1" ht="14.4" x14ac:dyDescent="0.3"/>
    <row r="8339" s="66" customFormat="1" ht="14.4" x14ac:dyDescent="0.3"/>
    <row r="8340" s="66" customFormat="1" ht="14.4" x14ac:dyDescent="0.3"/>
    <row r="8341" s="66" customFormat="1" ht="14.4" x14ac:dyDescent="0.3"/>
    <row r="8342" s="66" customFormat="1" ht="14.4" x14ac:dyDescent="0.3"/>
    <row r="8343" s="66" customFormat="1" ht="14.4" x14ac:dyDescent="0.3"/>
    <row r="8344" s="66" customFormat="1" ht="14.4" x14ac:dyDescent="0.3"/>
    <row r="8345" s="66" customFormat="1" ht="14.4" x14ac:dyDescent="0.3"/>
    <row r="8346" s="66" customFormat="1" ht="14.4" x14ac:dyDescent="0.3"/>
    <row r="8347" s="66" customFormat="1" ht="14.4" x14ac:dyDescent="0.3"/>
    <row r="8348" s="66" customFormat="1" ht="14.4" x14ac:dyDescent="0.3"/>
    <row r="8349" s="66" customFormat="1" ht="14.4" x14ac:dyDescent="0.3"/>
    <row r="8350" s="66" customFormat="1" ht="14.4" x14ac:dyDescent="0.3"/>
    <row r="8351" s="66" customFormat="1" ht="14.4" x14ac:dyDescent="0.3"/>
    <row r="8352" s="66" customFormat="1" ht="14.4" x14ac:dyDescent="0.3"/>
    <row r="8353" s="66" customFormat="1" ht="14.4" x14ac:dyDescent="0.3"/>
    <row r="8354" s="66" customFormat="1" ht="14.4" x14ac:dyDescent="0.3"/>
    <row r="8355" s="66" customFormat="1" ht="14.4" x14ac:dyDescent="0.3"/>
    <row r="8356" s="66" customFormat="1" ht="14.4" x14ac:dyDescent="0.3"/>
    <row r="8357" s="66" customFormat="1" ht="14.4" x14ac:dyDescent="0.3"/>
    <row r="8358" s="66" customFormat="1" ht="14.4" x14ac:dyDescent="0.3"/>
    <row r="8359" s="66" customFormat="1" ht="14.4" x14ac:dyDescent="0.3"/>
    <row r="8360" s="66" customFormat="1" ht="14.4" x14ac:dyDescent="0.3"/>
    <row r="8361" s="66" customFormat="1" ht="14.4" x14ac:dyDescent="0.3"/>
    <row r="8362" s="66" customFormat="1" ht="14.4" x14ac:dyDescent="0.3"/>
    <row r="8363" s="66" customFormat="1" ht="14.4" x14ac:dyDescent="0.3"/>
    <row r="8364" s="66" customFormat="1" ht="14.4" x14ac:dyDescent="0.3"/>
    <row r="8365" s="66" customFormat="1" ht="14.4" x14ac:dyDescent="0.3"/>
    <row r="8366" s="66" customFormat="1" ht="14.4" x14ac:dyDescent="0.3"/>
    <row r="8367" s="66" customFormat="1" ht="14.4" x14ac:dyDescent="0.3"/>
    <row r="8368" s="66" customFormat="1" ht="14.4" x14ac:dyDescent="0.3"/>
    <row r="8369" s="66" customFormat="1" ht="14.4" x14ac:dyDescent="0.3"/>
    <row r="8370" s="66" customFormat="1" ht="14.4" x14ac:dyDescent="0.3"/>
    <row r="8371" s="66" customFormat="1" ht="14.4" x14ac:dyDescent="0.3"/>
    <row r="8372" s="66" customFormat="1" ht="14.4" x14ac:dyDescent="0.3"/>
    <row r="8373" s="66" customFormat="1" ht="14.4" x14ac:dyDescent="0.3"/>
    <row r="8374" s="66" customFormat="1" ht="14.4" x14ac:dyDescent="0.3"/>
    <row r="8375" s="66" customFormat="1" ht="14.4" x14ac:dyDescent="0.3"/>
    <row r="8376" s="66" customFormat="1" ht="14.4" x14ac:dyDescent="0.3"/>
    <row r="8377" s="66" customFormat="1" ht="14.4" x14ac:dyDescent="0.3"/>
    <row r="8378" s="66" customFormat="1" ht="14.4" x14ac:dyDescent="0.3"/>
    <row r="8379" s="66" customFormat="1" ht="14.4" x14ac:dyDescent="0.3"/>
    <row r="8380" s="66" customFormat="1" ht="14.4" x14ac:dyDescent="0.3"/>
    <row r="8381" s="66" customFormat="1" ht="14.4" x14ac:dyDescent="0.3"/>
    <row r="8382" s="66" customFormat="1" ht="14.4" x14ac:dyDescent="0.3"/>
    <row r="8383" s="66" customFormat="1" ht="14.4" x14ac:dyDescent="0.3"/>
    <row r="8384" s="66" customFormat="1" ht="14.4" x14ac:dyDescent="0.3"/>
    <row r="8385" s="66" customFormat="1" ht="14.4" x14ac:dyDescent="0.3"/>
    <row r="8386" s="66" customFormat="1" ht="14.4" x14ac:dyDescent="0.3"/>
    <row r="8387" s="66" customFormat="1" ht="14.4" x14ac:dyDescent="0.3"/>
    <row r="8388" s="66" customFormat="1" ht="14.4" x14ac:dyDescent="0.3"/>
    <row r="8389" s="66" customFormat="1" ht="14.4" x14ac:dyDescent="0.3"/>
    <row r="8390" s="66" customFormat="1" ht="14.4" x14ac:dyDescent="0.3"/>
    <row r="8391" s="66" customFormat="1" ht="14.4" x14ac:dyDescent="0.3"/>
    <row r="8392" s="66" customFormat="1" ht="14.4" x14ac:dyDescent="0.3"/>
    <row r="8393" s="66" customFormat="1" ht="14.4" x14ac:dyDescent="0.3"/>
    <row r="8394" s="66" customFormat="1" ht="14.4" x14ac:dyDescent="0.3"/>
    <row r="8395" s="66" customFormat="1" ht="14.4" x14ac:dyDescent="0.3"/>
    <row r="8396" s="66" customFormat="1" ht="14.4" x14ac:dyDescent="0.3"/>
    <row r="8397" s="66" customFormat="1" ht="14.4" x14ac:dyDescent="0.3"/>
    <row r="8398" s="66" customFormat="1" ht="14.4" x14ac:dyDescent="0.3"/>
    <row r="8399" s="66" customFormat="1" ht="14.4" x14ac:dyDescent="0.3"/>
    <row r="8400" s="66" customFormat="1" ht="14.4" x14ac:dyDescent="0.3"/>
    <row r="8401" s="66" customFormat="1" ht="14.4" x14ac:dyDescent="0.3"/>
    <row r="8402" s="66" customFormat="1" ht="14.4" x14ac:dyDescent="0.3"/>
    <row r="8403" s="66" customFormat="1" ht="14.4" x14ac:dyDescent="0.3"/>
    <row r="8404" s="66" customFormat="1" ht="14.4" x14ac:dyDescent="0.3"/>
    <row r="8405" s="66" customFormat="1" ht="14.4" x14ac:dyDescent="0.3"/>
    <row r="8406" s="66" customFormat="1" ht="14.4" x14ac:dyDescent="0.3"/>
    <row r="8407" s="66" customFormat="1" ht="14.4" x14ac:dyDescent="0.3"/>
    <row r="8408" s="66" customFormat="1" ht="14.4" x14ac:dyDescent="0.3"/>
    <row r="8409" s="66" customFormat="1" ht="14.4" x14ac:dyDescent="0.3"/>
    <row r="8410" s="66" customFormat="1" ht="14.4" x14ac:dyDescent="0.3"/>
    <row r="8411" s="66" customFormat="1" ht="14.4" x14ac:dyDescent="0.3"/>
    <row r="8412" s="66" customFormat="1" ht="14.4" x14ac:dyDescent="0.3"/>
    <row r="8413" s="66" customFormat="1" ht="14.4" x14ac:dyDescent="0.3"/>
    <row r="8414" s="66" customFormat="1" ht="14.4" x14ac:dyDescent="0.3"/>
    <row r="8415" s="66" customFormat="1" ht="14.4" x14ac:dyDescent="0.3"/>
    <row r="8416" s="66" customFormat="1" ht="14.4" x14ac:dyDescent="0.3"/>
    <row r="8417" s="66" customFormat="1" ht="14.4" x14ac:dyDescent="0.3"/>
    <row r="8418" s="66" customFormat="1" ht="14.4" x14ac:dyDescent="0.3"/>
    <row r="8419" s="66" customFormat="1" ht="14.4" x14ac:dyDescent="0.3"/>
    <row r="8420" s="66" customFormat="1" ht="14.4" x14ac:dyDescent="0.3"/>
    <row r="8421" s="66" customFormat="1" ht="14.4" x14ac:dyDescent="0.3"/>
    <row r="8422" s="66" customFormat="1" ht="14.4" x14ac:dyDescent="0.3"/>
    <row r="8423" s="66" customFormat="1" ht="14.4" x14ac:dyDescent="0.3"/>
    <row r="8424" s="66" customFormat="1" ht="14.4" x14ac:dyDescent="0.3"/>
    <row r="8425" s="66" customFormat="1" ht="14.4" x14ac:dyDescent="0.3"/>
    <row r="8426" s="66" customFormat="1" ht="14.4" x14ac:dyDescent="0.3"/>
    <row r="8427" s="66" customFormat="1" ht="14.4" x14ac:dyDescent="0.3"/>
    <row r="8428" s="66" customFormat="1" ht="14.4" x14ac:dyDescent="0.3"/>
    <row r="8429" s="66" customFormat="1" ht="14.4" x14ac:dyDescent="0.3"/>
    <row r="8430" s="66" customFormat="1" ht="14.4" x14ac:dyDescent="0.3"/>
    <row r="8431" s="66" customFormat="1" ht="14.4" x14ac:dyDescent="0.3"/>
    <row r="8432" s="66" customFormat="1" ht="14.4" x14ac:dyDescent="0.3"/>
    <row r="8433" s="66" customFormat="1" ht="14.4" x14ac:dyDescent="0.3"/>
    <row r="8434" s="66" customFormat="1" ht="14.4" x14ac:dyDescent="0.3"/>
    <row r="8435" s="66" customFormat="1" ht="14.4" x14ac:dyDescent="0.3"/>
    <row r="8436" s="66" customFormat="1" ht="14.4" x14ac:dyDescent="0.3"/>
    <row r="8437" s="66" customFormat="1" ht="14.4" x14ac:dyDescent="0.3"/>
    <row r="8438" s="66" customFormat="1" ht="14.4" x14ac:dyDescent="0.3"/>
    <row r="8439" s="66" customFormat="1" ht="14.4" x14ac:dyDescent="0.3"/>
    <row r="8440" s="66" customFormat="1" ht="14.4" x14ac:dyDescent="0.3"/>
    <row r="8441" s="66" customFormat="1" ht="14.4" x14ac:dyDescent="0.3"/>
    <row r="8442" s="66" customFormat="1" ht="14.4" x14ac:dyDescent="0.3"/>
    <row r="8443" s="66" customFormat="1" ht="14.4" x14ac:dyDescent="0.3"/>
    <row r="8444" s="66" customFormat="1" ht="14.4" x14ac:dyDescent="0.3"/>
    <row r="8445" s="66" customFormat="1" ht="14.4" x14ac:dyDescent="0.3"/>
    <row r="8446" s="66" customFormat="1" ht="14.4" x14ac:dyDescent="0.3"/>
    <row r="8447" s="66" customFormat="1" ht="14.4" x14ac:dyDescent="0.3"/>
    <row r="8448" s="66" customFormat="1" ht="14.4" x14ac:dyDescent="0.3"/>
    <row r="8449" s="66" customFormat="1" ht="14.4" x14ac:dyDescent="0.3"/>
    <row r="8450" s="66" customFormat="1" ht="14.4" x14ac:dyDescent="0.3"/>
    <row r="8451" s="66" customFormat="1" ht="14.4" x14ac:dyDescent="0.3"/>
    <row r="8452" s="66" customFormat="1" ht="14.4" x14ac:dyDescent="0.3"/>
    <row r="8453" s="66" customFormat="1" ht="14.4" x14ac:dyDescent="0.3"/>
    <row r="8454" s="66" customFormat="1" ht="14.4" x14ac:dyDescent="0.3"/>
    <row r="8455" s="66" customFormat="1" ht="14.4" x14ac:dyDescent="0.3"/>
    <row r="8456" s="66" customFormat="1" ht="14.4" x14ac:dyDescent="0.3"/>
    <row r="8457" s="66" customFormat="1" ht="14.4" x14ac:dyDescent="0.3"/>
    <row r="8458" s="66" customFormat="1" ht="14.4" x14ac:dyDescent="0.3"/>
    <row r="8459" s="66" customFormat="1" ht="14.4" x14ac:dyDescent="0.3"/>
    <row r="8460" s="66" customFormat="1" ht="14.4" x14ac:dyDescent="0.3"/>
    <row r="8461" s="66" customFormat="1" ht="14.4" x14ac:dyDescent="0.3"/>
    <row r="8462" s="66" customFormat="1" ht="14.4" x14ac:dyDescent="0.3"/>
    <row r="8463" s="66" customFormat="1" ht="14.4" x14ac:dyDescent="0.3"/>
    <row r="8464" s="66" customFormat="1" ht="14.4" x14ac:dyDescent="0.3"/>
    <row r="8465" s="66" customFormat="1" ht="14.4" x14ac:dyDescent="0.3"/>
    <row r="8466" s="66" customFormat="1" ht="14.4" x14ac:dyDescent="0.3"/>
    <row r="8467" s="66" customFormat="1" ht="14.4" x14ac:dyDescent="0.3"/>
    <row r="8468" s="66" customFormat="1" ht="14.4" x14ac:dyDescent="0.3"/>
    <row r="8469" s="66" customFormat="1" ht="14.4" x14ac:dyDescent="0.3"/>
    <row r="8470" s="66" customFormat="1" ht="14.4" x14ac:dyDescent="0.3"/>
    <row r="8471" s="66" customFormat="1" ht="14.4" x14ac:dyDescent="0.3"/>
    <row r="8472" s="66" customFormat="1" ht="14.4" x14ac:dyDescent="0.3"/>
    <row r="8473" s="66" customFormat="1" ht="14.4" x14ac:dyDescent="0.3"/>
    <row r="8474" s="66" customFormat="1" ht="14.4" x14ac:dyDescent="0.3"/>
    <row r="8475" s="66" customFormat="1" ht="14.4" x14ac:dyDescent="0.3"/>
    <row r="8476" s="66" customFormat="1" ht="14.4" x14ac:dyDescent="0.3"/>
    <row r="8477" s="66" customFormat="1" ht="14.4" x14ac:dyDescent="0.3"/>
    <row r="8478" s="66" customFormat="1" ht="14.4" x14ac:dyDescent="0.3"/>
    <row r="8479" s="66" customFormat="1" ht="14.4" x14ac:dyDescent="0.3"/>
    <row r="8480" s="66" customFormat="1" ht="14.4" x14ac:dyDescent="0.3"/>
    <row r="8481" s="66" customFormat="1" ht="14.4" x14ac:dyDescent="0.3"/>
    <row r="8482" s="66" customFormat="1" ht="14.4" x14ac:dyDescent="0.3"/>
    <row r="8483" s="66" customFormat="1" ht="14.4" x14ac:dyDescent="0.3"/>
    <row r="8484" s="66" customFormat="1" ht="14.4" x14ac:dyDescent="0.3"/>
    <row r="8485" s="66" customFormat="1" ht="14.4" x14ac:dyDescent="0.3"/>
    <row r="8486" s="66" customFormat="1" ht="14.4" x14ac:dyDescent="0.3"/>
    <row r="8487" s="66" customFormat="1" ht="14.4" x14ac:dyDescent="0.3"/>
    <row r="8488" s="66" customFormat="1" ht="14.4" x14ac:dyDescent="0.3"/>
    <row r="8489" s="66" customFormat="1" ht="14.4" x14ac:dyDescent="0.3"/>
    <row r="8490" s="66" customFormat="1" ht="14.4" x14ac:dyDescent="0.3"/>
    <row r="8491" s="66" customFormat="1" ht="14.4" x14ac:dyDescent="0.3"/>
    <row r="8492" s="66" customFormat="1" ht="14.4" x14ac:dyDescent="0.3"/>
    <row r="8493" s="66" customFormat="1" ht="14.4" x14ac:dyDescent="0.3"/>
    <row r="8494" s="66" customFormat="1" ht="14.4" x14ac:dyDescent="0.3"/>
    <row r="8495" s="66" customFormat="1" ht="14.4" x14ac:dyDescent="0.3"/>
    <row r="8496" s="66" customFormat="1" ht="14.4" x14ac:dyDescent="0.3"/>
    <row r="8497" s="66" customFormat="1" ht="14.4" x14ac:dyDescent="0.3"/>
    <row r="8498" s="66" customFormat="1" ht="14.4" x14ac:dyDescent="0.3"/>
    <row r="8499" s="66" customFormat="1" ht="14.4" x14ac:dyDescent="0.3"/>
    <row r="8500" s="66" customFormat="1" ht="14.4" x14ac:dyDescent="0.3"/>
    <row r="8501" s="66" customFormat="1" ht="14.4" x14ac:dyDescent="0.3"/>
    <row r="8502" s="66" customFormat="1" ht="14.4" x14ac:dyDescent="0.3"/>
    <row r="8503" s="66" customFormat="1" ht="14.4" x14ac:dyDescent="0.3"/>
    <row r="8504" s="66" customFormat="1" ht="14.4" x14ac:dyDescent="0.3"/>
    <row r="8505" s="66" customFormat="1" ht="14.4" x14ac:dyDescent="0.3"/>
    <row r="8506" s="66" customFormat="1" ht="14.4" x14ac:dyDescent="0.3"/>
    <row r="8507" s="66" customFormat="1" ht="14.4" x14ac:dyDescent="0.3"/>
    <row r="8508" s="66" customFormat="1" ht="14.4" x14ac:dyDescent="0.3"/>
    <row r="8509" s="66" customFormat="1" ht="14.4" x14ac:dyDescent="0.3"/>
    <row r="8510" s="66" customFormat="1" ht="14.4" x14ac:dyDescent="0.3"/>
    <row r="8511" s="66" customFormat="1" ht="14.4" x14ac:dyDescent="0.3"/>
    <row r="8512" s="66" customFormat="1" ht="14.4" x14ac:dyDescent="0.3"/>
    <row r="8513" s="66" customFormat="1" ht="14.4" x14ac:dyDescent="0.3"/>
    <row r="8514" s="66" customFormat="1" ht="14.4" x14ac:dyDescent="0.3"/>
    <row r="8515" s="66" customFormat="1" ht="14.4" x14ac:dyDescent="0.3"/>
    <row r="8516" s="66" customFormat="1" ht="14.4" x14ac:dyDescent="0.3"/>
    <row r="8517" s="66" customFormat="1" ht="14.4" x14ac:dyDescent="0.3"/>
    <row r="8518" s="66" customFormat="1" ht="14.4" x14ac:dyDescent="0.3"/>
    <row r="8519" s="66" customFormat="1" ht="14.4" x14ac:dyDescent="0.3"/>
    <row r="8520" s="66" customFormat="1" ht="14.4" x14ac:dyDescent="0.3"/>
    <row r="8521" s="66" customFormat="1" ht="14.4" x14ac:dyDescent="0.3"/>
    <row r="8522" s="66" customFormat="1" ht="14.4" x14ac:dyDescent="0.3"/>
    <row r="8523" s="66" customFormat="1" ht="14.4" x14ac:dyDescent="0.3"/>
    <row r="8524" s="66" customFormat="1" ht="14.4" x14ac:dyDescent="0.3"/>
    <row r="8525" s="66" customFormat="1" ht="14.4" x14ac:dyDescent="0.3"/>
    <row r="8526" s="66" customFormat="1" ht="14.4" x14ac:dyDescent="0.3"/>
    <row r="8527" s="66" customFormat="1" ht="14.4" x14ac:dyDescent="0.3"/>
    <row r="8528" s="66" customFormat="1" ht="14.4" x14ac:dyDescent="0.3"/>
    <row r="8529" s="66" customFormat="1" ht="14.4" x14ac:dyDescent="0.3"/>
    <row r="8530" s="66" customFormat="1" ht="14.4" x14ac:dyDescent="0.3"/>
    <row r="8531" s="66" customFormat="1" ht="14.4" x14ac:dyDescent="0.3"/>
    <row r="8532" s="66" customFormat="1" ht="14.4" x14ac:dyDescent="0.3"/>
    <row r="8533" s="66" customFormat="1" ht="14.4" x14ac:dyDescent="0.3"/>
    <row r="8534" s="66" customFormat="1" ht="14.4" x14ac:dyDescent="0.3"/>
    <row r="8535" s="66" customFormat="1" ht="14.4" x14ac:dyDescent="0.3"/>
    <row r="8536" s="66" customFormat="1" ht="14.4" x14ac:dyDescent="0.3"/>
    <row r="8537" s="66" customFormat="1" ht="14.4" x14ac:dyDescent="0.3"/>
    <row r="8538" s="66" customFormat="1" ht="14.4" x14ac:dyDescent="0.3"/>
    <row r="8539" s="66" customFormat="1" ht="14.4" x14ac:dyDescent="0.3"/>
    <row r="8540" s="66" customFormat="1" ht="14.4" x14ac:dyDescent="0.3"/>
    <row r="8541" s="66" customFormat="1" ht="14.4" x14ac:dyDescent="0.3"/>
    <row r="8542" s="66" customFormat="1" ht="14.4" x14ac:dyDescent="0.3"/>
    <row r="8543" s="66" customFormat="1" ht="14.4" x14ac:dyDescent="0.3"/>
    <row r="8544" s="66" customFormat="1" ht="14.4" x14ac:dyDescent="0.3"/>
    <row r="8545" s="66" customFormat="1" ht="14.4" x14ac:dyDescent="0.3"/>
    <row r="8546" s="66" customFormat="1" ht="14.4" x14ac:dyDescent="0.3"/>
    <row r="8547" s="66" customFormat="1" ht="14.4" x14ac:dyDescent="0.3"/>
    <row r="8548" s="66" customFormat="1" ht="14.4" x14ac:dyDescent="0.3"/>
    <row r="8549" s="66" customFormat="1" ht="14.4" x14ac:dyDescent="0.3"/>
    <row r="8550" s="66" customFormat="1" ht="14.4" x14ac:dyDescent="0.3"/>
    <row r="8551" s="66" customFormat="1" ht="14.4" x14ac:dyDescent="0.3"/>
    <row r="8552" s="66" customFormat="1" ht="14.4" x14ac:dyDescent="0.3"/>
    <row r="8553" s="66" customFormat="1" ht="14.4" x14ac:dyDescent="0.3"/>
    <row r="8554" s="66" customFormat="1" ht="14.4" x14ac:dyDescent="0.3"/>
    <row r="8555" s="66" customFormat="1" ht="14.4" x14ac:dyDescent="0.3"/>
    <row r="8556" s="66" customFormat="1" ht="14.4" x14ac:dyDescent="0.3"/>
    <row r="8557" s="66" customFormat="1" ht="14.4" x14ac:dyDescent="0.3"/>
    <row r="8558" s="66" customFormat="1" ht="14.4" x14ac:dyDescent="0.3"/>
    <row r="8559" s="66" customFormat="1" ht="14.4" x14ac:dyDescent="0.3"/>
    <row r="8560" s="66" customFormat="1" ht="14.4" x14ac:dyDescent="0.3"/>
    <row r="8561" s="66" customFormat="1" ht="14.4" x14ac:dyDescent="0.3"/>
    <row r="8562" s="66" customFormat="1" ht="14.4" x14ac:dyDescent="0.3"/>
    <row r="8563" s="66" customFormat="1" ht="14.4" x14ac:dyDescent="0.3"/>
    <row r="8564" s="66" customFormat="1" ht="14.4" x14ac:dyDescent="0.3"/>
    <row r="8565" s="66" customFormat="1" ht="14.4" x14ac:dyDescent="0.3"/>
    <row r="8566" s="66" customFormat="1" ht="14.4" x14ac:dyDescent="0.3"/>
    <row r="8567" s="66" customFormat="1" ht="14.4" x14ac:dyDescent="0.3"/>
    <row r="8568" s="66" customFormat="1" ht="14.4" x14ac:dyDescent="0.3"/>
    <row r="8569" s="66" customFormat="1" ht="14.4" x14ac:dyDescent="0.3"/>
    <row r="8570" s="66" customFormat="1" ht="14.4" x14ac:dyDescent="0.3"/>
    <row r="8571" s="66" customFormat="1" ht="14.4" x14ac:dyDescent="0.3"/>
    <row r="8572" s="66" customFormat="1" ht="14.4" x14ac:dyDescent="0.3"/>
    <row r="8573" s="66" customFormat="1" ht="14.4" x14ac:dyDescent="0.3"/>
    <row r="8574" s="66" customFormat="1" ht="14.4" x14ac:dyDescent="0.3"/>
    <row r="8575" s="66" customFormat="1" ht="14.4" x14ac:dyDescent="0.3"/>
    <row r="8576" s="66" customFormat="1" ht="14.4" x14ac:dyDescent="0.3"/>
    <row r="8577" s="66" customFormat="1" ht="14.4" x14ac:dyDescent="0.3"/>
    <row r="8578" s="66" customFormat="1" ht="14.4" x14ac:dyDescent="0.3"/>
    <row r="8579" s="66" customFormat="1" ht="14.4" x14ac:dyDescent="0.3"/>
    <row r="8580" s="66" customFormat="1" ht="14.4" x14ac:dyDescent="0.3"/>
    <row r="8581" s="66" customFormat="1" ht="14.4" x14ac:dyDescent="0.3"/>
    <row r="8582" s="66" customFormat="1" ht="14.4" x14ac:dyDescent="0.3"/>
    <row r="8583" s="66" customFormat="1" ht="14.4" x14ac:dyDescent="0.3"/>
    <row r="8584" s="66" customFormat="1" ht="14.4" x14ac:dyDescent="0.3"/>
    <row r="8585" s="66" customFormat="1" ht="14.4" x14ac:dyDescent="0.3"/>
    <row r="8586" s="66" customFormat="1" ht="14.4" x14ac:dyDescent="0.3"/>
    <row r="8587" s="66" customFormat="1" ht="14.4" x14ac:dyDescent="0.3"/>
    <row r="8588" s="66" customFormat="1" ht="14.4" x14ac:dyDescent="0.3"/>
    <row r="8589" s="66" customFormat="1" ht="14.4" x14ac:dyDescent="0.3"/>
    <row r="8590" s="66" customFormat="1" ht="14.4" x14ac:dyDescent="0.3"/>
    <row r="8591" s="66" customFormat="1" ht="14.4" x14ac:dyDescent="0.3"/>
    <row r="8592" s="66" customFormat="1" ht="14.4" x14ac:dyDescent="0.3"/>
    <row r="8593" s="66" customFormat="1" ht="14.4" x14ac:dyDescent="0.3"/>
    <row r="8594" s="66" customFormat="1" ht="14.4" x14ac:dyDescent="0.3"/>
    <row r="8595" s="66" customFormat="1" ht="14.4" x14ac:dyDescent="0.3"/>
    <row r="8596" s="66" customFormat="1" ht="14.4" x14ac:dyDescent="0.3"/>
    <row r="8597" s="66" customFormat="1" ht="14.4" x14ac:dyDescent="0.3"/>
    <row r="8598" s="66" customFormat="1" ht="14.4" x14ac:dyDescent="0.3"/>
    <row r="8599" s="66" customFormat="1" ht="14.4" x14ac:dyDescent="0.3"/>
    <row r="8600" s="66" customFormat="1" ht="14.4" x14ac:dyDescent="0.3"/>
    <row r="8601" s="66" customFormat="1" ht="14.4" x14ac:dyDescent="0.3"/>
    <row r="8602" s="66" customFormat="1" ht="14.4" x14ac:dyDescent="0.3"/>
    <row r="8603" s="66" customFormat="1" ht="14.4" x14ac:dyDescent="0.3"/>
    <row r="8604" s="66" customFormat="1" ht="14.4" x14ac:dyDescent="0.3"/>
    <row r="8605" s="66" customFormat="1" ht="14.4" x14ac:dyDescent="0.3"/>
    <row r="8606" s="66" customFormat="1" ht="14.4" x14ac:dyDescent="0.3"/>
    <row r="8607" s="66" customFormat="1" ht="14.4" x14ac:dyDescent="0.3"/>
    <row r="8608" s="66" customFormat="1" ht="14.4" x14ac:dyDescent="0.3"/>
    <row r="8609" s="66" customFormat="1" ht="14.4" x14ac:dyDescent="0.3"/>
    <row r="8610" s="66" customFormat="1" ht="14.4" x14ac:dyDescent="0.3"/>
    <row r="8611" s="66" customFormat="1" ht="14.4" x14ac:dyDescent="0.3"/>
    <row r="8612" s="66" customFormat="1" ht="14.4" x14ac:dyDescent="0.3"/>
    <row r="8613" s="66" customFormat="1" ht="14.4" x14ac:dyDescent="0.3"/>
    <row r="8614" s="66" customFormat="1" ht="14.4" x14ac:dyDescent="0.3"/>
    <row r="8615" s="66" customFormat="1" ht="14.4" x14ac:dyDescent="0.3"/>
    <row r="8616" s="66" customFormat="1" ht="14.4" x14ac:dyDescent="0.3"/>
    <row r="8617" s="66" customFormat="1" ht="14.4" x14ac:dyDescent="0.3"/>
    <row r="8618" s="66" customFormat="1" ht="14.4" x14ac:dyDescent="0.3"/>
    <row r="8619" s="66" customFormat="1" ht="14.4" x14ac:dyDescent="0.3"/>
    <row r="8620" s="66" customFormat="1" ht="14.4" x14ac:dyDescent="0.3"/>
    <row r="8621" s="66" customFormat="1" ht="14.4" x14ac:dyDescent="0.3"/>
    <row r="8622" s="66" customFormat="1" ht="14.4" x14ac:dyDescent="0.3"/>
    <row r="8623" s="66" customFormat="1" ht="14.4" x14ac:dyDescent="0.3"/>
    <row r="8624" s="66" customFormat="1" ht="14.4" x14ac:dyDescent="0.3"/>
    <row r="8625" s="66" customFormat="1" ht="14.4" x14ac:dyDescent="0.3"/>
    <row r="8626" s="66" customFormat="1" ht="14.4" x14ac:dyDescent="0.3"/>
    <row r="8627" s="66" customFormat="1" ht="14.4" x14ac:dyDescent="0.3"/>
    <row r="8628" s="66" customFormat="1" ht="14.4" x14ac:dyDescent="0.3"/>
    <row r="8629" s="66" customFormat="1" ht="14.4" x14ac:dyDescent="0.3"/>
    <row r="8630" s="66" customFormat="1" ht="14.4" x14ac:dyDescent="0.3"/>
    <row r="8631" s="66" customFormat="1" ht="14.4" x14ac:dyDescent="0.3"/>
    <row r="8632" s="66" customFormat="1" ht="14.4" x14ac:dyDescent="0.3"/>
    <row r="8633" s="66" customFormat="1" ht="14.4" x14ac:dyDescent="0.3"/>
    <row r="8634" s="66" customFormat="1" ht="14.4" x14ac:dyDescent="0.3"/>
    <row r="8635" s="66" customFormat="1" ht="14.4" x14ac:dyDescent="0.3"/>
    <row r="8636" s="66" customFormat="1" ht="14.4" x14ac:dyDescent="0.3"/>
    <row r="8637" s="66" customFormat="1" ht="14.4" x14ac:dyDescent="0.3"/>
    <row r="8638" s="66" customFormat="1" ht="14.4" x14ac:dyDescent="0.3"/>
    <row r="8639" s="66" customFormat="1" ht="14.4" x14ac:dyDescent="0.3"/>
    <row r="8640" s="66" customFormat="1" ht="14.4" x14ac:dyDescent="0.3"/>
    <row r="8641" s="66" customFormat="1" ht="14.4" x14ac:dyDescent="0.3"/>
    <row r="8642" s="66" customFormat="1" ht="14.4" x14ac:dyDescent="0.3"/>
    <row r="8643" s="66" customFormat="1" ht="14.4" x14ac:dyDescent="0.3"/>
    <row r="8644" s="66" customFormat="1" ht="14.4" x14ac:dyDescent="0.3"/>
    <row r="8645" s="66" customFormat="1" ht="14.4" x14ac:dyDescent="0.3"/>
    <row r="8646" s="66" customFormat="1" ht="14.4" x14ac:dyDescent="0.3"/>
    <row r="8647" s="66" customFormat="1" ht="14.4" x14ac:dyDescent="0.3"/>
    <row r="8648" s="66" customFormat="1" ht="14.4" x14ac:dyDescent="0.3"/>
    <row r="8649" s="66" customFormat="1" ht="14.4" x14ac:dyDescent="0.3"/>
    <row r="8650" s="66" customFormat="1" ht="14.4" x14ac:dyDescent="0.3"/>
    <row r="8651" s="66" customFormat="1" ht="14.4" x14ac:dyDescent="0.3"/>
    <row r="8652" s="66" customFormat="1" ht="14.4" x14ac:dyDescent="0.3"/>
    <row r="8653" s="66" customFormat="1" ht="14.4" x14ac:dyDescent="0.3"/>
    <row r="8654" s="66" customFormat="1" ht="14.4" x14ac:dyDescent="0.3"/>
    <row r="8655" s="66" customFormat="1" ht="14.4" x14ac:dyDescent="0.3"/>
    <row r="8656" s="66" customFormat="1" ht="14.4" x14ac:dyDescent="0.3"/>
    <row r="8657" s="66" customFormat="1" ht="14.4" x14ac:dyDescent="0.3"/>
    <row r="8658" s="66" customFormat="1" ht="14.4" x14ac:dyDescent="0.3"/>
    <row r="8659" s="66" customFormat="1" ht="14.4" x14ac:dyDescent="0.3"/>
    <row r="8660" s="66" customFormat="1" ht="14.4" x14ac:dyDescent="0.3"/>
    <row r="8661" s="66" customFormat="1" ht="14.4" x14ac:dyDescent="0.3"/>
    <row r="8662" s="66" customFormat="1" ht="14.4" x14ac:dyDescent="0.3"/>
    <row r="8663" s="66" customFormat="1" ht="14.4" x14ac:dyDescent="0.3"/>
    <row r="8664" s="66" customFormat="1" ht="14.4" x14ac:dyDescent="0.3"/>
    <row r="8665" s="66" customFormat="1" ht="14.4" x14ac:dyDescent="0.3"/>
    <row r="8666" s="66" customFormat="1" ht="14.4" x14ac:dyDescent="0.3"/>
    <row r="8667" s="66" customFormat="1" ht="14.4" x14ac:dyDescent="0.3"/>
    <row r="8668" s="66" customFormat="1" ht="14.4" x14ac:dyDescent="0.3"/>
    <row r="8669" s="66" customFormat="1" ht="14.4" x14ac:dyDescent="0.3"/>
    <row r="8670" s="66" customFormat="1" ht="14.4" x14ac:dyDescent="0.3"/>
    <row r="8671" s="66" customFormat="1" ht="14.4" x14ac:dyDescent="0.3"/>
    <row r="8672" s="66" customFormat="1" ht="14.4" x14ac:dyDescent="0.3"/>
    <row r="8673" s="66" customFormat="1" ht="14.4" x14ac:dyDescent="0.3"/>
    <row r="8674" s="66" customFormat="1" ht="14.4" x14ac:dyDescent="0.3"/>
    <row r="8675" s="66" customFormat="1" ht="14.4" x14ac:dyDescent="0.3"/>
    <row r="8676" s="66" customFormat="1" ht="14.4" x14ac:dyDescent="0.3"/>
    <row r="8677" s="66" customFormat="1" ht="14.4" x14ac:dyDescent="0.3"/>
    <row r="8678" s="66" customFormat="1" ht="14.4" x14ac:dyDescent="0.3"/>
    <row r="8679" s="66" customFormat="1" ht="14.4" x14ac:dyDescent="0.3"/>
    <row r="8680" s="66" customFormat="1" ht="14.4" x14ac:dyDescent="0.3"/>
    <row r="8681" s="66" customFormat="1" ht="14.4" x14ac:dyDescent="0.3"/>
    <row r="8682" s="66" customFormat="1" ht="14.4" x14ac:dyDescent="0.3"/>
    <row r="8683" s="66" customFormat="1" ht="14.4" x14ac:dyDescent="0.3"/>
    <row r="8684" s="66" customFormat="1" ht="14.4" x14ac:dyDescent="0.3"/>
    <row r="8685" s="66" customFormat="1" ht="14.4" x14ac:dyDescent="0.3"/>
    <row r="8686" s="66" customFormat="1" ht="14.4" x14ac:dyDescent="0.3"/>
    <row r="8687" s="66" customFormat="1" ht="14.4" x14ac:dyDescent="0.3"/>
    <row r="8688" s="66" customFormat="1" ht="14.4" x14ac:dyDescent="0.3"/>
    <row r="8689" s="66" customFormat="1" ht="14.4" x14ac:dyDescent="0.3"/>
    <row r="8690" s="66" customFormat="1" ht="14.4" x14ac:dyDescent="0.3"/>
    <row r="8691" s="66" customFormat="1" ht="14.4" x14ac:dyDescent="0.3"/>
    <row r="8692" s="66" customFormat="1" ht="14.4" x14ac:dyDescent="0.3"/>
    <row r="8693" s="66" customFormat="1" ht="14.4" x14ac:dyDescent="0.3"/>
    <row r="8694" s="66" customFormat="1" ht="14.4" x14ac:dyDescent="0.3"/>
    <row r="8695" s="66" customFormat="1" ht="14.4" x14ac:dyDescent="0.3"/>
    <row r="8696" s="66" customFormat="1" ht="14.4" x14ac:dyDescent="0.3"/>
    <row r="8697" s="66" customFormat="1" ht="14.4" x14ac:dyDescent="0.3"/>
    <row r="8698" s="66" customFormat="1" ht="14.4" x14ac:dyDescent="0.3"/>
    <row r="8699" s="66" customFormat="1" ht="14.4" x14ac:dyDescent="0.3"/>
    <row r="8700" s="66" customFormat="1" ht="14.4" x14ac:dyDescent="0.3"/>
    <row r="8701" s="66" customFormat="1" ht="14.4" x14ac:dyDescent="0.3"/>
    <row r="8702" s="66" customFormat="1" ht="14.4" x14ac:dyDescent="0.3"/>
    <row r="8703" s="66" customFormat="1" ht="14.4" x14ac:dyDescent="0.3"/>
    <row r="8704" s="66" customFormat="1" ht="14.4" x14ac:dyDescent="0.3"/>
    <row r="8705" s="66" customFormat="1" ht="14.4" x14ac:dyDescent="0.3"/>
    <row r="8706" s="66" customFormat="1" ht="14.4" x14ac:dyDescent="0.3"/>
    <row r="8707" s="66" customFormat="1" ht="14.4" x14ac:dyDescent="0.3"/>
    <row r="8708" s="66" customFormat="1" ht="14.4" x14ac:dyDescent="0.3"/>
    <row r="8709" s="66" customFormat="1" ht="14.4" x14ac:dyDescent="0.3"/>
    <row r="8710" s="66" customFormat="1" ht="14.4" x14ac:dyDescent="0.3"/>
    <row r="8711" s="66" customFormat="1" ht="14.4" x14ac:dyDescent="0.3"/>
    <row r="8712" s="66" customFormat="1" ht="14.4" x14ac:dyDescent="0.3"/>
    <row r="8713" s="66" customFormat="1" ht="14.4" x14ac:dyDescent="0.3"/>
    <row r="8714" s="66" customFormat="1" ht="14.4" x14ac:dyDescent="0.3"/>
    <row r="8715" s="66" customFormat="1" ht="14.4" x14ac:dyDescent="0.3"/>
    <row r="8716" s="66" customFormat="1" ht="14.4" x14ac:dyDescent="0.3"/>
    <row r="8717" s="66" customFormat="1" ht="14.4" x14ac:dyDescent="0.3"/>
    <row r="8718" s="66" customFormat="1" ht="14.4" x14ac:dyDescent="0.3"/>
    <row r="8719" s="66" customFormat="1" ht="14.4" x14ac:dyDescent="0.3"/>
    <row r="8720" s="66" customFormat="1" ht="14.4" x14ac:dyDescent="0.3"/>
    <row r="8721" s="66" customFormat="1" ht="14.4" x14ac:dyDescent="0.3"/>
    <row r="8722" s="66" customFormat="1" ht="14.4" x14ac:dyDescent="0.3"/>
    <row r="8723" s="66" customFormat="1" ht="14.4" x14ac:dyDescent="0.3"/>
    <row r="8724" s="66" customFormat="1" ht="14.4" x14ac:dyDescent="0.3"/>
    <row r="8725" s="66" customFormat="1" ht="14.4" x14ac:dyDescent="0.3"/>
    <row r="8726" s="66" customFormat="1" ht="14.4" x14ac:dyDescent="0.3"/>
    <row r="8727" s="66" customFormat="1" ht="14.4" x14ac:dyDescent="0.3"/>
    <row r="8728" s="66" customFormat="1" ht="14.4" x14ac:dyDescent="0.3"/>
    <row r="8729" s="66" customFormat="1" ht="14.4" x14ac:dyDescent="0.3"/>
    <row r="8730" s="66" customFormat="1" ht="14.4" x14ac:dyDescent="0.3"/>
    <row r="8731" s="66" customFormat="1" ht="14.4" x14ac:dyDescent="0.3"/>
    <row r="8732" s="66" customFormat="1" ht="14.4" x14ac:dyDescent="0.3"/>
    <row r="8733" s="66" customFormat="1" ht="14.4" x14ac:dyDescent="0.3"/>
    <row r="8734" s="66" customFormat="1" ht="14.4" x14ac:dyDescent="0.3"/>
    <row r="8735" s="66" customFormat="1" ht="14.4" x14ac:dyDescent="0.3"/>
    <row r="8736" s="66" customFormat="1" ht="14.4" x14ac:dyDescent="0.3"/>
    <row r="8737" s="66" customFormat="1" ht="14.4" x14ac:dyDescent="0.3"/>
    <row r="8738" s="66" customFormat="1" ht="14.4" x14ac:dyDescent="0.3"/>
    <row r="8739" s="66" customFormat="1" ht="14.4" x14ac:dyDescent="0.3"/>
    <row r="8740" s="66" customFormat="1" ht="14.4" x14ac:dyDescent="0.3"/>
    <row r="8741" s="66" customFormat="1" ht="14.4" x14ac:dyDescent="0.3"/>
    <row r="8742" s="66" customFormat="1" ht="14.4" x14ac:dyDescent="0.3"/>
    <row r="8743" s="66" customFormat="1" ht="14.4" x14ac:dyDescent="0.3"/>
    <row r="8744" s="66" customFormat="1" ht="14.4" x14ac:dyDescent="0.3"/>
    <row r="8745" s="66" customFormat="1" ht="14.4" x14ac:dyDescent="0.3"/>
    <row r="8746" s="66" customFormat="1" ht="14.4" x14ac:dyDescent="0.3"/>
    <row r="8747" s="66" customFormat="1" ht="14.4" x14ac:dyDescent="0.3"/>
    <row r="8748" s="66" customFormat="1" ht="14.4" x14ac:dyDescent="0.3"/>
    <row r="8749" s="66" customFormat="1" ht="14.4" x14ac:dyDescent="0.3"/>
    <row r="8750" s="66" customFormat="1" ht="14.4" x14ac:dyDescent="0.3"/>
    <row r="8751" s="66" customFormat="1" ht="14.4" x14ac:dyDescent="0.3"/>
    <row r="8752" s="66" customFormat="1" ht="14.4" x14ac:dyDescent="0.3"/>
    <row r="8753" s="66" customFormat="1" ht="14.4" x14ac:dyDescent="0.3"/>
    <row r="8754" s="66" customFormat="1" ht="14.4" x14ac:dyDescent="0.3"/>
    <row r="8755" s="66" customFormat="1" ht="14.4" x14ac:dyDescent="0.3"/>
    <row r="8756" s="66" customFormat="1" ht="14.4" x14ac:dyDescent="0.3"/>
    <row r="8757" s="66" customFormat="1" ht="14.4" x14ac:dyDescent="0.3"/>
    <row r="8758" s="66" customFormat="1" ht="14.4" x14ac:dyDescent="0.3"/>
    <row r="8759" s="66" customFormat="1" ht="14.4" x14ac:dyDescent="0.3"/>
    <row r="8760" s="66" customFormat="1" ht="14.4" x14ac:dyDescent="0.3"/>
    <row r="8761" s="66" customFormat="1" ht="14.4" x14ac:dyDescent="0.3"/>
    <row r="8762" s="66" customFormat="1" ht="14.4" x14ac:dyDescent="0.3"/>
    <row r="8763" s="66" customFormat="1" ht="14.4" x14ac:dyDescent="0.3"/>
    <row r="8764" s="66" customFormat="1" ht="14.4" x14ac:dyDescent="0.3"/>
    <row r="8765" s="66" customFormat="1" ht="14.4" x14ac:dyDescent="0.3"/>
    <row r="8766" s="66" customFormat="1" ht="14.4" x14ac:dyDescent="0.3"/>
    <row r="8767" s="66" customFormat="1" ht="14.4" x14ac:dyDescent="0.3"/>
    <row r="8768" s="66" customFormat="1" ht="14.4" x14ac:dyDescent="0.3"/>
    <row r="8769" s="66" customFormat="1" ht="14.4" x14ac:dyDescent="0.3"/>
    <row r="8770" s="66" customFormat="1" ht="14.4" x14ac:dyDescent="0.3"/>
    <row r="8771" s="66" customFormat="1" ht="14.4" x14ac:dyDescent="0.3"/>
    <row r="8772" s="66" customFormat="1" ht="14.4" x14ac:dyDescent="0.3"/>
    <row r="8773" s="66" customFormat="1" ht="14.4" x14ac:dyDescent="0.3"/>
    <row r="8774" s="66" customFormat="1" ht="14.4" x14ac:dyDescent="0.3"/>
    <row r="8775" s="66" customFormat="1" ht="14.4" x14ac:dyDescent="0.3"/>
    <row r="8776" s="66" customFormat="1" ht="14.4" x14ac:dyDescent="0.3"/>
    <row r="8777" s="66" customFormat="1" ht="14.4" x14ac:dyDescent="0.3"/>
    <row r="8778" s="66" customFormat="1" ht="14.4" x14ac:dyDescent="0.3"/>
    <row r="8779" s="66" customFormat="1" ht="14.4" x14ac:dyDescent="0.3"/>
    <row r="8780" s="66" customFormat="1" ht="14.4" x14ac:dyDescent="0.3"/>
    <row r="8781" s="66" customFormat="1" ht="14.4" x14ac:dyDescent="0.3"/>
    <row r="8782" s="66" customFormat="1" ht="14.4" x14ac:dyDescent="0.3"/>
    <row r="8783" s="66" customFormat="1" ht="14.4" x14ac:dyDescent="0.3"/>
    <row r="8784" s="66" customFormat="1" ht="14.4" x14ac:dyDescent="0.3"/>
    <row r="8785" s="66" customFormat="1" ht="14.4" x14ac:dyDescent="0.3"/>
    <row r="8786" s="66" customFormat="1" ht="14.4" x14ac:dyDescent="0.3"/>
    <row r="8787" s="66" customFormat="1" ht="14.4" x14ac:dyDescent="0.3"/>
    <row r="8788" s="66" customFormat="1" ht="14.4" x14ac:dyDescent="0.3"/>
    <row r="8789" s="66" customFormat="1" ht="14.4" x14ac:dyDescent="0.3"/>
    <row r="8790" s="66" customFormat="1" ht="14.4" x14ac:dyDescent="0.3"/>
    <row r="8791" s="66" customFormat="1" ht="14.4" x14ac:dyDescent="0.3"/>
    <row r="8792" s="66" customFormat="1" ht="14.4" x14ac:dyDescent="0.3"/>
    <row r="8793" s="66" customFormat="1" ht="14.4" x14ac:dyDescent="0.3"/>
    <row r="8794" s="66" customFormat="1" ht="14.4" x14ac:dyDescent="0.3"/>
    <row r="8795" s="66" customFormat="1" ht="14.4" x14ac:dyDescent="0.3"/>
    <row r="8796" s="66" customFormat="1" ht="14.4" x14ac:dyDescent="0.3"/>
    <row r="8797" s="66" customFormat="1" ht="14.4" x14ac:dyDescent="0.3"/>
    <row r="8798" s="66" customFormat="1" ht="14.4" x14ac:dyDescent="0.3"/>
    <row r="8799" s="66" customFormat="1" ht="14.4" x14ac:dyDescent="0.3"/>
    <row r="8800" s="66" customFormat="1" ht="14.4" x14ac:dyDescent="0.3"/>
    <row r="8801" s="66" customFormat="1" ht="14.4" x14ac:dyDescent="0.3"/>
    <row r="8802" s="66" customFormat="1" ht="14.4" x14ac:dyDescent="0.3"/>
    <row r="8803" s="66" customFormat="1" ht="14.4" x14ac:dyDescent="0.3"/>
    <row r="8804" s="66" customFormat="1" ht="14.4" x14ac:dyDescent="0.3"/>
    <row r="8805" s="66" customFormat="1" ht="14.4" x14ac:dyDescent="0.3"/>
    <row r="8806" s="66" customFormat="1" ht="14.4" x14ac:dyDescent="0.3"/>
    <row r="8807" s="66" customFormat="1" ht="14.4" x14ac:dyDescent="0.3"/>
    <row r="8808" s="66" customFormat="1" ht="14.4" x14ac:dyDescent="0.3"/>
    <row r="8809" s="66" customFormat="1" ht="14.4" x14ac:dyDescent="0.3"/>
    <row r="8810" s="66" customFormat="1" ht="14.4" x14ac:dyDescent="0.3"/>
    <row r="8811" s="66" customFormat="1" ht="14.4" x14ac:dyDescent="0.3"/>
    <row r="8812" s="66" customFormat="1" ht="14.4" x14ac:dyDescent="0.3"/>
    <row r="8813" s="66" customFormat="1" ht="14.4" x14ac:dyDescent="0.3"/>
    <row r="8814" s="66" customFormat="1" ht="14.4" x14ac:dyDescent="0.3"/>
    <row r="8815" s="66" customFormat="1" ht="14.4" x14ac:dyDescent="0.3"/>
    <row r="8816" s="66" customFormat="1" ht="14.4" x14ac:dyDescent="0.3"/>
    <row r="8817" s="66" customFormat="1" ht="14.4" x14ac:dyDescent="0.3"/>
    <row r="8818" s="66" customFormat="1" ht="14.4" x14ac:dyDescent="0.3"/>
    <row r="8819" s="66" customFormat="1" ht="14.4" x14ac:dyDescent="0.3"/>
    <row r="8820" s="66" customFormat="1" ht="14.4" x14ac:dyDescent="0.3"/>
    <row r="8821" s="66" customFormat="1" ht="14.4" x14ac:dyDescent="0.3"/>
    <row r="8822" s="66" customFormat="1" ht="14.4" x14ac:dyDescent="0.3"/>
    <row r="8823" s="66" customFormat="1" ht="14.4" x14ac:dyDescent="0.3"/>
    <row r="8824" s="66" customFormat="1" ht="14.4" x14ac:dyDescent="0.3"/>
    <row r="8825" s="66" customFormat="1" ht="14.4" x14ac:dyDescent="0.3"/>
    <row r="8826" s="66" customFormat="1" ht="14.4" x14ac:dyDescent="0.3"/>
    <row r="8827" s="66" customFormat="1" ht="14.4" x14ac:dyDescent="0.3"/>
    <row r="8828" s="66" customFormat="1" ht="14.4" x14ac:dyDescent="0.3"/>
    <row r="8829" s="66" customFormat="1" ht="14.4" x14ac:dyDescent="0.3"/>
    <row r="8830" s="66" customFormat="1" ht="14.4" x14ac:dyDescent="0.3"/>
    <row r="8831" s="66" customFormat="1" ht="14.4" x14ac:dyDescent="0.3"/>
    <row r="8832" s="66" customFormat="1" ht="14.4" x14ac:dyDescent="0.3"/>
    <row r="8833" s="66" customFormat="1" ht="14.4" x14ac:dyDescent="0.3"/>
    <row r="8834" s="66" customFormat="1" ht="14.4" x14ac:dyDescent="0.3"/>
    <row r="8835" s="66" customFormat="1" ht="14.4" x14ac:dyDescent="0.3"/>
    <row r="8836" s="66" customFormat="1" ht="14.4" x14ac:dyDescent="0.3"/>
    <row r="8837" s="66" customFormat="1" ht="14.4" x14ac:dyDescent="0.3"/>
    <row r="8838" s="66" customFormat="1" ht="14.4" x14ac:dyDescent="0.3"/>
    <row r="8839" s="66" customFormat="1" ht="14.4" x14ac:dyDescent="0.3"/>
    <row r="8840" s="66" customFormat="1" ht="14.4" x14ac:dyDescent="0.3"/>
    <row r="8841" s="66" customFormat="1" ht="14.4" x14ac:dyDescent="0.3"/>
    <row r="8842" s="66" customFormat="1" ht="14.4" x14ac:dyDescent="0.3"/>
    <row r="8843" s="66" customFormat="1" ht="14.4" x14ac:dyDescent="0.3"/>
    <row r="8844" s="66" customFormat="1" ht="14.4" x14ac:dyDescent="0.3"/>
    <row r="8845" s="66" customFormat="1" ht="14.4" x14ac:dyDescent="0.3"/>
    <row r="8846" s="66" customFormat="1" ht="14.4" x14ac:dyDescent="0.3"/>
    <row r="8847" s="66" customFormat="1" ht="14.4" x14ac:dyDescent="0.3"/>
    <row r="8848" s="66" customFormat="1" ht="14.4" x14ac:dyDescent="0.3"/>
    <row r="8849" s="66" customFormat="1" ht="14.4" x14ac:dyDescent="0.3"/>
    <row r="8850" s="66" customFormat="1" ht="14.4" x14ac:dyDescent="0.3"/>
    <row r="8851" s="66" customFormat="1" ht="14.4" x14ac:dyDescent="0.3"/>
    <row r="8852" s="66" customFormat="1" ht="14.4" x14ac:dyDescent="0.3"/>
    <row r="8853" s="66" customFormat="1" ht="14.4" x14ac:dyDescent="0.3"/>
    <row r="8854" s="66" customFormat="1" ht="14.4" x14ac:dyDescent="0.3"/>
    <row r="8855" s="66" customFormat="1" ht="14.4" x14ac:dyDescent="0.3"/>
    <row r="8856" s="66" customFormat="1" ht="14.4" x14ac:dyDescent="0.3"/>
    <row r="8857" s="66" customFormat="1" ht="14.4" x14ac:dyDescent="0.3"/>
    <row r="8858" s="66" customFormat="1" ht="14.4" x14ac:dyDescent="0.3"/>
    <row r="8859" s="66" customFormat="1" ht="14.4" x14ac:dyDescent="0.3"/>
    <row r="8860" s="66" customFormat="1" ht="14.4" x14ac:dyDescent="0.3"/>
    <row r="8861" s="66" customFormat="1" ht="14.4" x14ac:dyDescent="0.3"/>
    <row r="8862" s="66" customFormat="1" ht="14.4" x14ac:dyDescent="0.3"/>
    <row r="8863" s="66" customFormat="1" ht="14.4" x14ac:dyDescent="0.3"/>
    <row r="8864" s="66" customFormat="1" ht="14.4" x14ac:dyDescent="0.3"/>
    <row r="8865" s="66" customFormat="1" ht="14.4" x14ac:dyDescent="0.3"/>
    <row r="8866" s="66" customFormat="1" ht="14.4" x14ac:dyDescent="0.3"/>
    <row r="8867" s="66" customFormat="1" ht="14.4" x14ac:dyDescent="0.3"/>
    <row r="8868" s="66" customFormat="1" ht="14.4" x14ac:dyDescent="0.3"/>
    <row r="8869" s="66" customFormat="1" ht="14.4" x14ac:dyDescent="0.3"/>
    <row r="8870" s="66" customFormat="1" ht="14.4" x14ac:dyDescent="0.3"/>
    <row r="8871" s="66" customFormat="1" ht="14.4" x14ac:dyDescent="0.3"/>
    <row r="8872" s="66" customFormat="1" ht="14.4" x14ac:dyDescent="0.3"/>
    <row r="8873" s="66" customFormat="1" ht="14.4" x14ac:dyDescent="0.3"/>
    <row r="8874" s="66" customFormat="1" ht="14.4" x14ac:dyDescent="0.3"/>
    <row r="8875" s="66" customFormat="1" ht="14.4" x14ac:dyDescent="0.3"/>
    <row r="8876" s="66" customFormat="1" ht="14.4" x14ac:dyDescent="0.3"/>
    <row r="8877" s="66" customFormat="1" ht="14.4" x14ac:dyDescent="0.3"/>
    <row r="8878" s="66" customFormat="1" ht="14.4" x14ac:dyDescent="0.3"/>
    <row r="8879" s="66" customFormat="1" ht="14.4" x14ac:dyDescent="0.3"/>
    <row r="8880" s="66" customFormat="1" ht="14.4" x14ac:dyDescent="0.3"/>
    <row r="8881" s="66" customFormat="1" ht="14.4" x14ac:dyDescent="0.3"/>
    <row r="8882" s="66" customFormat="1" ht="14.4" x14ac:dyDescent="0.3"/>
    <row r="8883" s="66" customFormat="1" ht="14.4" x14ac:dyDescent="0.3"/>
    <row r="8884" s="66" customFormat="1" ht="14.4" x14ac:dyDescent="0.3"/>
    <row r="8885" s="66" customFormat="1" ht="14.4" x14ac:dyDescent="0.3"/>
    <row r="8886" s="66" customFormat="1" ht="14.4" x14ac:dyDescent="0.3"/>
    <row r="8887" s="66" customFormat="1" ht="14.4" x14ac:dyDescent="0.3"/>
    <row r="8888" s="66" customFormat="1" ht="14.4" x14ac:dyDescent="0.3"/>
    <row r="8889" s="66" customFormat="1" ht="14.4" x14ac:dyDescent="0.3"/>
    <row r="8890" s="66" customFormat="1" ht="14.4" x14ac:dyDescent="0.3"/>
    <row r="8891" s="66" customFormat="1" ht="14.4" x14ac:dyDescent="0.3"/>
    <row r="8892" s="66" customFormat="1" ht="14.4" x14ac:dyDescent="0.3"/>
    <row r="8893" s="66" customFormat="1" ht="14.4" x14ac:dyDescent="0.3"/>
    <row r="8894" s="66" customFormat="1" ht="14.4" x14ac:dyDescent="0.3"/>
    <row r="8895" s="66" customFormat="1" ht="14.4" x14ac:dyDescent="0.3"/>
    <row r="8896" s="66" customFormat="1" ht="14.4" x14ac:dyDescent="0.3"/>
    <row r="8897" s="66" customFormat="1" ht="14.4" x14ac:dyDescent="0.3"/>
    <row r="8898" s="66" customFormat="1" ht="14.4" x14ac:dyDescent="0.3"/>
    <row r="8899" s="66" customFormat="1" ht="14.4" x14ac:dyDescent="0.3"/>
    <row r="8900" s="66" customFormat="1" ht="14.4" x14ac:dyDescent="0.3"/>
    <row r="8901" s="66" customFormat="1" ht="14.4" x14ac:dyDescent="0.3"/>
    <row r="8902" s="66" customFormat="1" ht="14.4" x14ac:dyDescent="0.3"/>
    <row r="8903" s="66" customFormat="1" ht="14.4" x14ac:dyDescent="0.3"/>
    <row r="8904" s="66" customFormat="1" ht="14.4" x14ac:dyDescent="0.3"/>
    <row r="8905" s="66" customFormat="1" ht="14.4" x14ac:dyDescent="0.3"/>
    <row r="8906" s="66" customFormat="1" ht="14.4" x14ac:dyDescent="0.3"/>
    <row r="8907" s="66" customFormat="1" ht="14.4" x14ac:dyDescent="0.3"/>
    <row r="8908" s="66" customFormat="1" ht="14.4" x14ac:dyDescent="0.3"/>
    <row r="8909" s="66" customFormat="1" ht="14.4" x14ac:dyDescent="0.3"/>
    <row r="8910" s="66" customFormat="1" ht="14.4" x14ac:dyDescent="0.3"/>
    <row r="8911" s="66" customFormat="1" ht="14.4" x14ac:dyDescent="0.3"/>
    <row r="8912" s="66" customFormat="1" ht="14.4" x14ac:dyDescent="0.3"/>
    <row r="8913" s="66" customFormat="1" ht="14.4" x14ac:dyDescent="0.3"/>
    <row r="8914" s="66" customFormat="1" ht="14.4" x14ac:dyDescent="0.3"/>
    <row r="8915" s="66" customFormat="1" ht="14.4" x14ac:dyDescent="0.3"/>
    <row r="8916" s="66" customFormat="1" ht="14.4" x14ac:dyDescent="0.3"/>
    <row r="8917" s="66" customFormat="1" ht="14.4" x14ac:dyDescent="0.3"/>
    <row r="8918" s="66" customFormat="1" ht="14.4" x14ac:dyDescent="0.3"/>
    <row r="8919" s="66" customFormat="1" ht="14.4" x14ac:dyDescent="0.3"/>
    <row r="8920" s="66" customFormat="1" ht="14.4" x14ac:dyDescent="0.3"/>
    <row r="8921" s="66" customFormat="1" ht="14.4" x14ac:dyDescent="0.3"/>
    <row r="8922" s="66" customFormat="1" ht="14.4" x14ac:dyDescent="0.3"/>
    <row r="8923" s="66" customFormat="1" ht="14.4" x14ac:dyDescent="0.3"/>
    <row r="8924" s="66" customFormat="1" ht="14.4" x14ac:dyDescent="0.3"/>
    <row r="8925" s="66" customFormat="1" ht="14.4" x14ac:dyDescent="0.3"/>
    <row r="8926" s="66" customFormat="1" ht="14.4" x14ac:dyDescent="0.3"/>
    <row r="8927" s="66" customFormat="1" ht="14.4" x14ac:dyDescent="0.3"/>
    <row r="8928" s="66" customFormat="1" ht="14.4" x14ac:dyDescent="0.3"/>
    <row r="8929" s="66" customFormat="1" ht="14.4" x14ac:dyDescent="0.3"/>
    <row r="8930" s="66" customFormat="1" ht="14.4" x14ac:dyDescent="0.3"/>
    <row r="8931" s="66" customFormat="1" ht="14.4" x14ac:dyDescent="0.3"/>
    <row r="8932" s="66" customFormat="1" ht="14.4" x14ac:dyDescent="0.3"/>
    <row r="8933" s="66" customFormat="1" ht="14.4" x14ac:dyDescent="0.3"/>
    <row r="8934" s="66" customFormat="1" ht="14.4" x14ac:dyDescent="0.3"/>
    <row r="8935" s="66" customFormat="1" ht="14.4" x14ac:dyDescent="0.3"/>
    <row r="8936" s="66" customFormat="1" ht="14.4" x14ac:dyDescent="0.3"/>
    <row r="8937" s="66" customFormat="1" ht="14.4" x14ac:dyDescent="0.3"/>
    <row r="8938" s="66" customFormat="1" ht="14.4" x14ac:dyDescent="0.3"/>
    <row r="8939" s="66" customFormat="1" ht="14.4" x14ac:dyDescent="0.3"/>
    <row r="8940" s="66" customFormat="1" ht="14.4" x14ac:dyDescent="0.3"/>
    <row r="8941" s="66" customFormat="1" ht="14.4" x14ac:dyDescent="0.3"/>
    <row r="8942" s="66" customFormat="1" ht="14.4" x14ac:dyDescent="0.3"/>
    <row r="8943" s="66" customFormat="1" ht="14.4" x14ac:dyDescent="0.3"/>
    <row r="8944" s="66" customFormat="1" ht="14.4" x14ac:dyDescent="0.3"/>
    <row r="8945" s="66" customFormat="1" ht="14.4" x14ac:dyDescent="0.3"/>
    <row r="8946" s="66" customFormat="1" ht="14.4" x14ac:dyDescent="0.3"/>
    <row r="8947" s="66" customFormat="1" ht="14.4" x14ac:dyDescent="0.3"/>
    <row r="8948" s="66" customFormat="1" ht="14.4" x14ac:dyDescent="0.3"/>
    <row r="8949" s="66" customFormat="1" ht="14.4" x14ac:dyDescent="0.3"/>
    <row r="8950" s="66" customFormat="1" ht="14.4" x14ac:dyDescent="0.3"/>
    <row r="8951" s="66" customFormat="1" ht="14.4" x14ac:dyDescent="0.3"/>
    <row r="8952" s="66" customFormat="1" ht="14.4" x14ac:dyDescent="0.3"/>
    <row r="8953" s="66" customFormat="1" ht="14.4" x14ac:dyDescent="0.3"/>
    <row r="8954" s="66" customFormat="1" ht="14.4" x14ac:dyDescent="0.3"/>
    <row r="8955" s="66" customFormat="1" ht="14.4" x14ac:dyDescent="0.3"/>
    <row r="8956" s="66" customFormat="1" ht="14.4" x14ac:dyDescent="0.3"/>
    <row r="8957" s="66" customFormat="1" ht="14.4" x14ac:dyDescent="0.3"/>
    <row r="8958" s="66" customFormat="1" ht="14.4" x14ac:dyDescent="0.3"/>
    <row r="8959" s="66" customFormat="1" ht="14.4" x14ac:dyDescent="0.3"/>
    <row r="8960" s="66" customFormat="1" ht="14.4" x14ac:dyDescent="0.3"/>
    <row r="8961" s="66" customFormat="1" ht="14.4" x14ac:dyDescent="0.3"/>
    <row r="8962" s="66" customFormat="1" ht="14.4" x14ac:dyDescent="0.3"/>
    <row r="8963" s="66" customFormat="1" ht="14.4" x14ac:dyDescent="0.3"/>
    <row r="8964" s="66" customFormat="1" ht="14.4" x14ac:dyDescent="0.3"/>
    <row r="8965" s="66" customFormat="1" ht="14.4" x14ac:dyDescent="0.3"/>
    <row r="8966" s="66" customFormat="1" ht="14.4" x14ac:dyDescent="0.3"/>
    <row r="8967" s="66" customFormat="1" ht="14.4" x14ac:dyDescent="0.3"/>
    <row r="8968" s="66" customFormat="1" ht="14.4" x14ac:dyDescent="0.3"/>
    <row r="8969" s="66" customFormat="1" ht="14.4" x14ac:dyDescent="0.3"/>
    <row r="8970" s="66" customFormat="1" ht="14.4" x14ac:dyDescent="0.3"/>
    <row r="8971" s="66" customFormat="1" ht="14.4" x14ac:dyDescent="0.3"/>
    <row r="8972" s="66" customFormat="1" ht="14.4" x14ac:dyDescent="0.3"/>
    <row r="8973" s="66" customFormat="1" ht="14.4" x14ac:dyDescent="0.3"/>
    <row r="8974" s="66" customFormat="1" ht="14.4" x14ac:dyDescent="0.3"/>
    <row r="8975" s="66" customFormat="1" ht="14.4" x14ac:dyDescent="0.3"/>
    <row r="8976" s="66" customFormat="1" ht="14.4" x14ac:dyDescent="0.3"/>
    <row r="8977" s="66" customFormat="1" ht="14.4" x14ac:dyDescent="0.3"/>
    <row r="8978" s="66" customFormat="1" ht="14.4" x14ac:dyDescent="0.3"/>
    <row r="8979" s="66" customFormat="1" ht="14.4" x14ac:dyDescent="0.3"/>
    <row r="8980" s="66" customFormat="1" ht="14.4" x14ac:dyDescent="0.3"/>
    <row r="8981" s="66" customFormat="1" ht="14.4" x14ac:dyDescent="0.3"/>
    <row r="8982" s="66" customFormat="1" ht="14.4" x14ac:dyDescent="0.3"/>
    <row r="8983" s="66" customFormat="1" ht="14.4" x14ac:dyDescent="0.3"/>
    <row r="8984" s="66" customFormat="1" ht="14.4" x14ac:dyDescent="0.3"/>
    <row r="8985" s="66" customFormat="1" ht="14.4" x14ac:dyDescent="0.3"/>
    <row r="8986" s="66" customFormat="1" ht="14.4" x14ac:dyDescent="0.3"/>
    <row r="8987" s="66" customFormat="1" ht="14.4" x14ac:dyDescent="0.3"/>
    <row r="8988" s="66" customFormat="1" ht="14.4" x14ac:dyDescent="0.3"/>
    <row r="8989" s="66" customFormat="1" ht="14.4" x14ac:dyDescent="0.3"/>
    <row r="8990" s="66" customFormat="1" ht="14.4" x14ac:dyDescent="0.3"/>
    <row r="8991" s="66" customFormat="1" ht="14.4" x14ac:dyDescent="0.3"/>
    <row r="8992" s="66" customFormat="1" ht="14.4" x14ac:dyDescent="0.3"/>
    <row r="8993" s="66" customFormat="1" ht="14.4" x14ac:dyDescent="0.3"/>
    <row r="8994" s="66" customFormat="1" ht="14.4" x14ac:dyDescent="0.3"/>
    <row r="8995" s="66" customFormat="1" ht="14.4" x14ac:dyDescent="0.3"/>
    <row r="8996" s="66" customFormat="1" ht="14.4" x14ac:dyDescent="0.3"/>
    <row r="8997" s="66" customFormat="1" ht="14.4" x14ac:dyDescent="0.3"/>
    <row r="8998" s="66" customFormat="1" ht="14.4" x14ac:dyDescent="0.3"/>
    <row r="8999" s="66" customFormat="1" ht="14.4" x14ac:dyDescent="0.3"/>
    <row r="9000" s="66" customFormat="1" ht="14.4" x14ac:dyDescent="0.3"/>
    <row r="9001" s="66" customFormat="1" ht="14.4" x14ac:dyDescent="0.3"/>
    <row r="9002" s="66" customFormat="1" ht="14.4" x14ac:dyDescent="0.3"/>
    <row r="9003" s="66" customFormat="1" ht="14.4" x14ac:dyDescent="0.3"/>
    <row r="9004" s="66" customFormat="1" ht="14.4" x14ac:dyDescent="0.3"/>
    <row r="9005" s="66" customFormat="1" ht="14.4" x14ac:dyDescent="0.3"/>
    <row r="9006" s="66" customFormat="1" ht="14.4" x14ac:dyDescent="0.3"/>
    <row r="9007" s="66" customFormat="1" ht="14.4" x14ac:dyDescent="0.3"/>
    <row r="9008" s="66" customFormat="1" ht="14.4" x14ac:dyDescent="0.3"/>
    <row r="9009" s="66" customFormat="1" ht="14.4" x14ac:dyDescent="0.3"/>
    <row r="9010" s="66" customFormat="1" ht="14.4" x14ac:dyDescent="0.3"/>
    <row r="9011" s="66" customFormat="1" ht="14.4" x14ac:dyDescent="0.3"/>
    <row r="9012" s="66" customFormat="1" ht="14.4" x14ac:dyDescent="0.3"/>
    <row r="9013" s="66" customFormat="1" ht="14.4" x14ac:dyDescent="0.3"/>
    <row r="9014" s="66" customFormat="1" ht="14.4" x14ac:dyDescent="0.3"/>
    <row r="9015" s="66" customFormat="1" ht="14.4" x14ac:dyDescent="0.3"/>
    <row r="9016" s="66" customFormat="1" ht="14.4" x14ac:dyDescent="0.3"/>
    <row r="9017" s="66" customFormat="1" ht="14.4" x14ac:dyDescent="0.3"/>
    <row r="9018" s="66" customFormat="1" ht="14.4" x14ac:dyDescent="0.3"/>
    <row r="9019" s="66" customFormat="1" ht="14.4" x14ac:dyDescent="0.3"/>
    <row r="9020" s="66" customFormat="1" ht="14.4" x14ac:dyDescent="0.3"/>
    <row r="9021" s="66" customFormat="1" ht="14.4" x14ac:dyDescent="0.3"/>
    <row r="9022" s="66" customFormat="1" ht="14.4" x14ac:dyDescent="0.3"/>
    <row r="9023" s="66" customFormat="1" ht="14.4" x14ac:dyDescent="0.3"/>
    <row r="9024" s="66" customFormat="1" ht="14.4" x14ac:dyDescent="0.3"/>
    <row r="9025" s="66" customFormat="1" ht="14.4" x14ac:dyDescent="0.3"/>
    <row r="9026" s="66" customFormat="1" ht="14.4" x14ac:dyDescent="0.3"/>
    <row r="9027" s="66" customFormat="1" ht="14.4" x14ac:dyDescent="0.3"/>
    <row r="9028" s="66" customFormat="1" ht="14.4" x14ac:dyDescent="0.3"/>
    <row r="9029" s="66" customFormat="1" ht="14.4" x14ac:dyDescent="0.3"/>
    <row r="9030" s="66" customFormat="1" ht="14.4" x14ac:dyDescent="0.3"/>
    <row r="9031" s="66" customFormat="1" ht="14.4" x14ac:dyDescent="0.3"/>
    <row r="9032" s="66" customFormat="1" ht="14.4" x14ac:dyDescent="0.3"/>
    <row r="9033" s="66" customFormat="1" ht="14.4" x14ac:dyDescent="0.3"/>
    <row r="9034" s="66" customFormat="1" ht="14.4" x14ac:dyDescent="0.3"/>
    <row r="9035" s="66" customFormat="1" ht="14.4" x14ac:dyDescent="0.3"/>
    <row r="9036" s="66" customFormat="1" ht="14.4" x14ac:dyDescent="0.3"/>
    <row r="9037" s="66" customFormat="1" ht="14.4" x14ac:dyDescent="0.3"/>
    <row r="9038" s="66" customFormat="1" ht="14.4" x14ac:dyDescent="0.3"/>
    <row r="9039" s="66" customFormat="1" ht="14.4" x14ac:dyDescent="0.3"/>
    <row r="9040" s="66" customFormat="1" ht="14.4" x14ac:dyDescent="0.3"/>
    <row r="9041" s="66" customFormat="1" ht="14.4" x14ac:dyDescent="0.3"/>
    <row r="9042" s="66" customFormat="1" ht="14.4" x14ac:dyDescent="0.3"/>
    <row r="9043" s="66" customFormat="1" ht="14.4" x14ac:dyDescent="0.3"/>
    <row r="9044" s="66" customFormat="1" ht="14.4" x14ac:dyDescent="0.3"/>
    <row r="9045" s="66" customFormat="1" ht="14.4" x14ac:dyDescent="0.3"/>
    <row r="9046" s="66" customFormat="1" ht="14.4" x14ac:dyDescent="0.3"/>
    <row r="9047" s="66" customFormat="1" ht="14.4" x14ac:dyDescent="0.3"/>
    <row r="9048" s="66" customFormat="1" ht="14.4" x14ac:dyDescent="0.3"/>
    <row r="9049" s="66" customFormat="1" ht="14.4" x14ac:dyDescent="0.3"/>
    <row r="9050" s="66" customFormat="1" ht="14.4" x14ac:dyDescent="0.3"/>
    <row r="9051" s="66" customFormat="1" ht="14.4" x14ac:dyDescent="0.3"/>
    <row r="9052" s="66" customFormat="1" ht="14.4" x14ac:dyDescent="0.3"/>
    <row r="9053" s="66" customFormat="1" ht="14.4" x14ac:dyDescent="0.3"/>
    <row r="9054" s="66" customFormat="1" ht="14.4" x14ac:dyDescent="0.3"/>
    <row r="9055" s="66" customFormat="1" ht="14.4" x14ac:dyDescent="0.3"/>
    <row r="9056" s="66" customFormat="1" ht="14.4" x14ac:dyDescent="0.3"/>
    <row r="9057" s="66" customFormat="1" ht="14.4" x14ac:dyDescent="0.3"/>
    <row r="9058" s="66" customFormat="1" ht="14.4" x14ac:dyDescent="0.3"/>
    <row r="9059" s="66" customFormat="1" ht="14.4" x14ac:dyDescent="0.3"/>
    <row r="9060" s="66" customFormat="1" ht="14.4" x14ac:dyDescent="0.3"/>
    <row r="9061" s="66" customFormat="1" ht="14.4" x14ac:dyDescent="0.3"/>
    <row r="9062" s="66" customFormat="1" ht="14.4" x14ac:dyDescent="0.3"/>
    <row r="9063" s="66" customFormat="1" ht="14.4" x14ac:dyDescent="0.3"/>
    <row r="9064" s="66" customFormat="1" ht="14.4" x14ac:dyDescent="0.3"/>
    <row r="9065" s="66" customFormat="1" ht="14.4" x14ac:dyDescent="0.3"/>
    <row r="9066" s="66" customFormat="1" ht="14.4" x14ac:dyDescent="0.3"/>
    <row r="9067" s="66" customFormat="1" ht="14.4" x14ac:dyDescent="0.3"/>
    <row r="9068" s="66" customFormat="1" ht="14.4" x14ac:dyDescent="0.3"/>
    <row r="9069" s="66" customFormat="1" ht="14.4" x14ac:dyDescent="0.3"/>
    <row r="9070" s="66" customFormat="1" ht="14.4" x14ac:dyDescent="0.3"/>
    <row r="9071" s="66" customFormat="1" ht="14.4" x14ac:dyDescent="0.3"/>
    <row r="9072" s="66" customFormat="1" ht="14.4" x14ac:dyDescent="0.3"/>
    <row r="9073" s="66" customFormat="1" ht="14.4" x14ac:dyDescent="0.3"/>
    <row r="9074" s="66" customFormat="1" ht="14.4" x14ac:dyDescent="0.3"/>
    <row r="9075" s="66" customFormat="1" ht="14.4" x14ac:dyDescent="0.3"/>
    <row r="9076" s="66" customFormat="1" ht="14.4" x14ac:dyDescent="0.3"/>
    <row r="9077" s="66" customFormat="1" ht="14.4" x14ac:dyDescent="0.3"/>
    <row r="9078" s="66" customFormat="1" ht="14.4" x14ac:dyDescent="0.3"/>
    <row r="9079" s="66" customFormat="1" ht="14.4" x14ac:dyDescent="0.3"/>
    <row r="9080" s="66" customFormat="1" ht="14.4" x14ac:dyDescent="0.3"/>
    <row r="9081" s="66" customFormat="1" ht="14.4" x14ac:dyDescent="0.3"/>
    <row r="9082" s="66" customFormat="1" ht="14.4" x14ac:dyDescent="0.3"/>
    <row r="9083" s="66" customFormat="1" ht="14.4" x14ac:dyDescent="0.3"/>
    <row r="9084" s="66" customFormat="1" ht="14.4" x14ac:dyDescent="0.3"/>
    <row r="9085" s="66" customFormat="1" ht="14.4" x14ac:dyDescent="0.3"/>
    <row r="9086" s="66" customFormat="1" ht="14.4" x14ac:dyDescent="0.3"/>
    <row r="9087" s="66" customFormat="1" ht="14.4" x14ac:dyDescent="0.3"/>
    <row r="9088" s="66" customFormat="1" ht="14.4" x14ac:dyDescent="0.3"/>
    <row r="9089" s="66" customFormat="1" ht="14.4" x14ac:dyDescent="0.3"/>
    <row r="9090" s="66" customFormat="1" ht="14.4" x14ac:dyDescent="0.3"/>
    <row r="9091" s="66" customFormat="1" ht="14.4" x14ac:dyDescent="0.3"/>
    <row r="9092" s="66" customFormat="1" ht="14.4" x14ac:dyDescent="0.3"/>
    <row r="9093" s="66" customFormat="1" ht="14.4" x14ac:dyDescent="0.3"/>
    <row r="9094" s="66" customFormat="1" ht="14.4" x14ac:dyDescent="0.3"/>
    <row r="9095" s="66" customFormat="1" ht="14.4" x14ac:dyDescent="0.3"/>
    <row r="9096" s="66" customFormat="1" ht="14.4" x14ac:dyDescent="0.3"/>
    <row r="9097" s="66" customFormat="1" ht="14.4" x14ac:dyDescent="0.3"/>
    <row r="9098" s="66" customFormat="1" ht="14.4" x14ac:dyDescent="0.3"/>
    <row r="9099" s="66" customFormat="1" ht="14.4" x14ac:dyDescent="0.3"/>
    <row r="9100" s="66" customFormat="1" ht="14.4" x14ac:dyDescent="0.3"/>
    <row r="9101" s="66" customFormat="1" ht="14.4" x14ac:dyDescent="0.3"/>
    <row r="9102" s="66" customFormat="1" ht="14.4" x14ac:dyDescent="0.3"/>
    <row r="9103" s="66" customFormat="1" ht="14.4" x14ac:dyDescent="0.3"/>
    <row r="9104" s="66" customFormat="1" ht="14.4" x14ac:dyDescent="0.3"/>
    <row r="9105" s="66" customFormat="1" ht="14.4" x14ac:dyDescent="0.3"/>
    <row r="9106" s="66" customFormat="1" ht="14.4" x14ac:dyDescent="0.3"/>
    <row r="9107" s="66" customFormat="1" ht="14.4" x14ac:dyDescent="0.3"/>
    <row r="9108" s="66" customFormat="1" ht="14.4" x14ac:dyDescent="0.3"/>
    <row r="9109" s="66" customFormat="1" ht="14.4" x14ac:dyDescent="0.3"/>
    <row r="9110" s="66" customFormat="1" ht="14.4" x14ac:dyDescent="0.3"/>
    <row r="9111" s="66" customFormat="1" ht="14.4" x14ac:dyDescent="0.3"/>
    <row r="9112" s="66" customFormat="1" ht="14.4" x14ac:dyDescent="0.3"/>
    <row r="9113" s="66" customFormat="1" ht="14.4" x14ac:dyDescent="0.3"/>
    <row r="9114" s="66" customFormat="1" ht="14.4" x14ac:dyDescent="0.3"/>
    <row r="9115" s="66" customFormat="1" ht="14.4" x14ac:dyDescent="0.3"/>
    <row r="9116" s="66" customFormat="1" ht="14.4" x14ac:dyDescent="0.3"/>
    <row r="9117" s="66" customFormat="1" ht="14.4" x14ac:dyDescent="0.3"/>
    <row r="9118" s="66" customFormat="1" ht="14.4" x14ac:dyDescent="0.3"/>
    <row r="9119" s="66" customFormat="1" ht="14.4" x14ac:dyDescent="0.3"/>
    <row r="9120" s="66" customFormat="1" ht="14.4" x14ac:dyDescent="0.3"/>
    <row r="9121" s="66" customFormat="1" ht="14.4" x14ac:dyDescent="0.3"/>
    <row r="9122" s="66" customFormat="1" ht="14.4" x14ac:dyDescent="0.3"/>
    <row r="9123" s="66" customFormat="1" ht="14.4" x14ac:dyDescent="0.3"/>
    <row r="9124" s="66" customFormat="1" ht="14.4" x14ac:dyDescent="0.3"/>
    <row r="9125" s="66" customFormat="1" ht="14.4" x14ac:dyDescent="0.3"/>
    <row r="9126" s="66" customFormat="1" ht="14.4" x14ac:dyDescent="0.3"/>
    <row r="9127" s="66" customFormat="1" ht="14.4" x14ac:dyDescent="0.3"/>
    <row r="9128" s="66" customFormat="1" ht="14.4" x14ac:dyDescent="0.3"/>
    <row r="9129" s="66" customFormat="1" ht="14.4" x14ac:dyDescent="0.3"/>
    <row r="9130" s="66" customFormat="1" ht="14.4" x14ac:dyDescent="0.3"/>
    <row r="9131" s="66" customFormat="1" ht="14.4" x14ac:dyDescent="0.3"/>
    <row r="9132" s="66" customFormat="1" ht="14.4" x14ac:dyDescent="0.3"/>
    <row r="9133" s="66" customFormat="1" ht="14.4" x14ac:dyDescent="0.3"/>
    <row r="9134" s="66" customFormat="1" ht="14.4" x14ac:dyDescent="0.3"/>
    <row r="9135" s="66" customFormat="1" ht="14.4" x14ac:dyDescent="0.3"/>
    <row r="9136" s="66" customFormat="1" ht="14.4" x14ac:dyDescent="0.3"/>
    <row r="9137" s="66" customFormat="1" ht="14.4" x14ac:dyDescent="0.3"/>
    <row r="9138" s="66" customFormat="1" ht="14.4" x14ac:dyDescent="0.3"/>
    <row r="9139" s="66" customFormat="1" ht="14.4" x14ac:dyDescent="0.3"/>
    <row r="9140" s="66" customFormat="1" ht="14.4" x14ac:dyDescent="0.3"/>
    <row r="9141" s="66" customFormat="1" ht="14.4" x14ac:dyDescent="0.3"/>
    <row r="9142" s="66" customFormat="1" ht="14.4" x14ac:dyDescent="0.3"/>
    <row r="9143" s="66" customFormat="1" ht="14.4" x14ac:dyDescent="0.3"/>
    <row r="9144" s="66" customFormat="1" ht="14.4" x14ac:dyDescent="0.3"/>
    <row r="9145" s="66" customFormat="1" ht="14.4" x14ac:dyDescent="0.3"/>
    <row r="9146" s="66" customFormat="1" ht="14.4" x14ac:dyDescent="0.3"/>
    <row r="9147" s="66" customFormat="1" ht="14.4" x14ac:dyDescent="0.3"/>
    <row r="9148" s="66" customFormat="1" ht="14.4" x14ac:dyDescent="0.3"/>
    <row r="9149" s="66" customFormat="1" ht="14.4" x14ac:dyDescent="0.3"/>
    <row r="9150" s="66" customFormat="1" ht="14.4" x14ac:dyDescent="0.3"/>
    <row r="9151" s="66" customFormat="1" ht="14.4" x14ac:dyDescent="0.3"/>
    <row r="9152" s="66" customFormat="1" ht="14.4" x14ac:dyDescent="0.3"/>
    <row r="9153" s="66" customFormat="1" ht="14.4" x14ac:dyDescent="0.3"/>
    <row r="9154" s="66" customFormat="1" ht="14.4" x14ac:dyDescent="0.3"/>
    <row r="9155" s="66" customFormat="1" ht="14.4" x14ac:dyDescent="0.3"/>
    <row r="9156" s="66" customFormat="1" ht="14.4" x14ac:dyDescent="0.3"/>
    <row r="9157" s="66" customFormat="1" ht="14.4" x14ac:dyDescent="0.3"/>
    <row r="9158" s="66" customFormat="1" ht="14.4" x14ac:dyDescent="0.3"/>
    <row r="9159" s="66" customFormat="1" ht="14.4" x14ac:dyDescent="0.3"/>
    <row r="9160" s="66" customFormat="1" ht="14.4" x14ac:dyDescent="0.3"/>
    <row r="9161" s="66" customFormat="1" ht="14.4" x14ac:dyDescent="0.3"/>
    <row r="9162" s="66" customFormat="1" ht="14.4" x14ac:dyDescent="0.3"/>
    <row r="9163" s="66" customFormat="1" ht="14.4" x14ac:dyDescent="0.3"/>
    <row r="9164" s="66" customFormat="1" ht="14.4" x14ac:dyDescent="0.3"/>
    <row r="9165" s="66" customFormat="1" ht="14.4" x14ac:dyDescent="0.3"/>
    <row r="9166" s="66" customFormat="1" ht="14.4" x14ac:dyDescent="0.3"/>
    <row r="9167" s="66" customFormat="1" ht="14.4" x14ac:dyDescent="0.3"/>
    <row r="9168" s="66" customFormat="1" ht="14.4" x14ac:dyDescent="0.3"/>
    <row r="9169" s="66" customFormat="1" ht="14.4" x14ac:dyDescent="0.3"/>
    <row r="9170" s="66" customFormat="1" ht="14.4" x14ac:dyDescent="0.3"/>
    <row r="9171" s="66" customFormat="1" ht="14.4" x14ac:dyDescent="0.3"/>
    <row r="9172" s="66" customFormat="1" ht="14.4" x14ac:dyDescent="0.3"/>
    <row r="9173" s="66" customFormat="1" ht="14.4" x14ac:dyDescent="0.3"/>
    <row r="9174" s="66" customFormat="1" ht="14.4" x14ac:dyDescent="0.3"/>
    <row r="9175" s="66" customFormat="1" ht="14.4" x14ac:dyDescent="0.3"/>
    <row r="9176" s="66" customFormat="1" ht="14.4" x14ac:dyDescent="0.3"/>
    <row r="9177" s="66" customFormat="1" ht="14.4" x14ac:dyDescent="0.3"/>
    <row r="9178" s="66" customFormat="1" ht="14.4" x14ac:dyDescent="0.3"/>
    <row r="9179" s="66" customFormat="1" ht="14.4" x14ac:dyDescent="0.3"/>
    <row r="9180" s="66" customFormat="1" ht="14.4" x14ac:dyDescent="0.3"/>
    <row r="9181" s="66" customFormat="1" ht="14.4" x14ac:dyDescent="0.3"/>
    <row r="9182" s="66" customFormat="1" ht="14.4" x14ac:dyDescent="0.3"/>
    <row r="9183" s="66" customFormat="1" ht="14.4" x14ac:dyDescent="0.3"/>
    <row r="9184" s="66" customFormat="1" ht="14.4" x14ac:dyDescent="0.3"/>
    <row r="9185" s="66" customFormat="1" ht="14.4" x14ac:dyDescent="0.3"/>
    <row r="9186" s="66" customFormat="1" ht="14.4" x14ac:dyDescent="0.3"/>
    <row r="9187" s="66" customFormat="1" ht="14.4" x14ac:dyDescent="0.3"/>
    <row r="9188" s="66" customFormat="1" ht="14.4" x14ac:dyDescent="0.3"/>
    <row r="9189" s="66" customFormat="1" ht="14.4" x14ac:dyDescent="0.3"/>
    <row r="9190" s="66" customFormat="1" ht="14.4" x14ac:dyDescent="0.3"/>
    <row r="9191" s="66" customFormat="1" ht="14.4" x14ac:dyDescent="0.3"/>
    <row r="9192" s="66" customFormat="1" ht="14.4" x14ac:dyDescent="0.3"/>
    <row r="9193" s="66" customFormat="1" ht="14.4" x14ac:dyDescent="0.3"/>
    <row r="9194" s="66" customFormat="1" ht="14.4" x14ac:dyDescent="0.3"/>
    <row r="9195" s="66" customFormat="1" ht="14.4" x14ac:dyDescent="0.3"/>
    <row r="9196" s="66" customFormat="1" ht="14.4" x14ac:dyDescent="0.3"/>
    <row r="9197" s="66" customFormat="1" ht="14.4" x14ac:dyDescent="0.3"/>
    <row r="9198" s="66" customFormat="1" ht="14.4" x14ac:dyDescent="0.3"/>
    <row r="9199" s="66" customFormat="1" ht="14.4" x14ac:dyDescent="0.3"/>
    <row r="9200" s="66" customFormat="1" ht="14.4" x14ac:dyDescent="0.3"/>
    <row r="9201" s="66" customFormat="1" ht="14.4" x14ac:dyDescent="0.3"/>
    <row r="9202" s="66" customFormat="1" ht="14.4" x14ac:dyDescent="0.3"/>
    <row r="9203" s="66" customFormat="1" ht="14.4" x14ac:dyDescent="0.3"/>
    <row r="9204" s="66" customFormat="1" ht="14.4" x14ac:dyDescent="0.3"/>
    <row r="9205" s="66" customFormat="1" ht="14.4" x14ac:dyDescent="0.3"/>
    <row r="9206" s="66" customFormat="1" ht="14.4" x14ac:dyDescent="0.3"/>
    <row r="9207" s="66" customFormat="1" ht="14.4" x14ac:dyDescent="0.3"/>
    <row r="9208" s="66" customFormat="1" ht="14.4" x14ac:dyDescent="0.3"/>
    <row r="9209" s="66" customFormat="1" ht="14.4" x14ac:dyDescent="0.3"/>
    <row r="9210" s="66" customFormat="1" ht="14.4" x14ac:dyDescent="0.3"/>
    <row r="9211" s="66" customFormat="1" ht="14.4" x14ac:dyDescent="0.3"/>
    <row r="9212" s="66" customFormat="1" ht="14.4" x14ac:dyDescent="0.3"/>
    <row r="9213" s="66" customFormat="1" ht="14.4" x14ac:dyDescent="0.3"/>
    <row r="9214" s="66" customFormat="1" ht="14.4" x14ac:dyDescent="0.3"/>
    <row r="9215" s="66" customFormat="1" ht="14.4" x14ac:dyDescent="0.3"/>
    <row r="9216" s="66" customFormat="1" ht="14.4" x14ac:dyDescent="0.3"/>
    <row r="9217" s="66" customFormat="1" ht="14.4" x14ac:dyDescent="0.3"/>
    <row r="9218" s="66" customFormat="1" ht="14.4" x14ac:dyDescent="0.3"/>
    <row r="9219" s="66" customFormat="1" ht="14.4" x14ac:dyDescent="0.3"/>
    <row r="9220" s="66" customFormat="1" ht="14.4" x14ac:dyDescent="0.3"/>
    <row r="9221" s="66" customFormat="1" ht="14.4" x14ac:dyDescent="0.3"/>
    <row r="9222" s="66" customFormat="1" ht="14.4" x14ac:dyDescent="0.3"/>
    <row r="9223" s="66" customFormat="1" ht="14.4" x14ac:dyDescent="0.3"/>
    <row r="9224" s="66" customFormat="1" ht="14.4" x14ac:dyDescent="0.3"/>
    <row r="9225" s="66" customFormat="1" ht="14.4" x14ac:dyDescent="0.3"/>
    <row r="9226" s="66" customFormat="1" ht="14.4" x14ac:dyDescent="0.3"/>
    <row r="9227" s="66" customFormat="1" ht="14.4" x14ac:dyDescent="0.3"/>
    <row r="9228" s="66" customFormat="1" ht="14.4" x14ac:dyDescent="0.3"/>
    <row r="9229" s="66" customFormat="1" ht="14.4" x14ac:dyDescent="0.3"/>
    <row r="9230" s="66" customFormat="1" ht="14.4" x14ac:dyDescent="0.3"/>
    <row r="9231" s="66" customFormat="1" ht="14.4" x14ac:dyDescent="0.3"/>
    <row r="9232" s="66" customFormat="1" ht="14.4" x14ac:dyDescent="0.3"/>
    <row r="9233" s="66" customFormat="1" ht="14.4" x14ac:dyDescent="0.3"/>
    <row r="9234" s="66" customFormat="1" ht="14.4" x14ac:dyDescent="0.3"/>
    <row r="9235" s="66" customFormat="1" ht="14.4" x14ac:dyDescent="0.3"/>
    <row r="9236" s="66" customFormat="1" ht="14.4" x14ac:dyDescent="0.3"/>
    <row r="9237" s="66" customFormat="1" ht="14.4" x14ac:dyDescent="0.3"/>
    <row r="9238" s="66" customFormat="1" ht="14.4" x14ac:dyDescent="0.3"/>
    <row r="9239" s="66" customFormat="1" ht="14.4" x14ac:dyDescent="0.3"/>
    <row r="9240" s="66" customFormat="1" ht="14.4" x14ac:dyDescent="0.3"/>
    <row r="9241" s="66" customFormat="1" ht="14.4" x14ac:dyDescent="0.3"/>
    <row r="9242" s="66" customFormat="1" ht="14.4" x14ac:dyDescent="0.3"/>
    <row r="9243" s="66" customFormat="1" ht="14.4" x14ac:dyDescent="0.3"/>
    <row r="9244" s="66" customFormat="1" ht="14.4" x14ac:dyDescent="0.3"/>
    <row r="9245" s="66" customFormat="1" ht="14.4" x14ac:dyDescent="0.3"/>
    <row r="9246" s="66" customFormat="1" ht="14.4" x14ac:dyDescent="0.3"/>
    <row r="9247" s="66" customFormat="1" ht="14.4" x14ac:dyDescent="0.3"/>
    <row r="9248" s="66" customFormat="1" ht="14.4" x14ac:dyDescent="0.3"/>
    <row r="9249" s="66" customFormat="1" ht="14.4" x14ac:dyDescent="0.3"/>
    <row r="9250" s="66" customFormat="1" ht="14.4" x14ac:dyDescent="0.3"/>
    <row r="9251" s="66" customFormat="1" ht="14.4" x14ac:dyDescent="0.3"/>
    <row r="9252" s="66" customFormat="1" ht="14.4" x14ac:dyDescent="0.3"/>
    <row r="9253" s="66" customFormat="1" ht="14.4" x14ac:dyDescent="0.3"/>
    <row r="9254" s="66" customFormat="1" ht="14.4" x14ac:dyDescent="0.3"/>
    <row r="9255" s="66" customFormat="1" ht="14.4" x14ac:dyDescent="0.3"/>
    <row r="9256" s="66" customFormat="1" ht="14.4" x14ac:dyDescent="0.3"/>
    <row r="9257" s="66" customFormat="1" ht="14.4" x14ac:dyDescent="0.3"/>
    <row r="9258" s="66" customFormat="1" ht="14.4" x14ac:dyDescent="0.3"/>
    <row r="9259" s="66" customFormat="1" ht="14.4" x14ac:dyDescent="0.3"/>
    <row r="9260" s="66" customFormat="1" ht="14.4" x14ac:dyDescent="0.3"/>
    <row r="9261" s="66" customFormat="1" ht="14.4" x14ac:dyDescent="0.3"/>
    <row r="9262" s="66" customFormat="1" ht="14.4" x14ac:dyDescent="0.3"/>
    <row r="9263" s="66" customFormat="1" ht="14.4" x14ac:dyDescent="0.3"/>
    <row r="9264" s="66" customFormat="1" ht="14.4" x14ac:dyDescent="0.3"/>
    <row r="9265" s="66" customFormat="1" ht="14.4" x14ac:dyDescent="0.3"/>
    <row r="9266" s="66" customFormat="1" ht="14.4" x14ac:dyDescent="0.3"/>
    <row r="9267" s="66" customFormat="1" ht="14.4" x14ac:dyDescent="0.3"/>
    <row r="9268" s="66" customFormat="1" ht="14.4" x14ac:dyDescent="0.3"/>
    <row r="9269" s="66" customFormat="1" ht="14.4" x14ac:dyDescent="0.3"/>
    <row r="9270" s="66" customFormat="1" ht="14.4" x14ac:dyDescent="0.3"/>
    <row r="9271" s="66" customFormat="1" ht="14.4" x14ac:dyDescent="0.3"/>
    <row r="9272" s="66" customFormat="1" ht="14.4" x14ac:dyDescent="0.3"/>
    <row r="9273" s="66" customFormat="1" ht="14.4" x14ac:dyDescent="0.3"/>
    <row r="9274" s="66" customFormat="1" ht="14.4" x14ac:dyDescent="0.3"/>
    <row r="9275" s="66" customFormat="1" ht="14.4" x14ac:dyDescent="0.3"/>
    <row r="9276" s="66" customFormat="1" ht="14.4" x14ac:dyDescent="0.3"/>
    <row r="9277" s="66" customFormat="1" ht="14.4" x14ac:dyDescent="0.3"/>
    <row r="9278" s="66" customFormat="1" ht="14.4" x14ac:dyDescent="0.3"/>
    <row r="9279" s="66" customFormat="1" ht="14.4" x14ac:dyDescent="0.3"/>
    <row r="9280" s="66" customFormat="1" ht="14.4" x14ac:dyDescent="0.3"/>
    <row r="9281" s="66" customFormat="1" ht="14.4" x14ac:dyDescent="0.3"/>
    <row r="9282" s="66" customFormat="1" ht="14.4" x14ac:dyDescent="0.3"/>
    <row r="9283" s="66" customFormat="1" ht="14.4" x14ac:dyDescent="0.3"/>
    <row r="9284" s="66" customFormat="1" ht="14.4" x14ac:dyDescent="0.3"/>
    <row r="9285" s="66" customFormat="1" ht="14.4" x14ac:dyDescent="0.3"/>
    <row r="9286" s="66" customFormat="1" ht="14.4" x14ac:dyDescent="0.3"/>
    <row r="9287" s="66" customFormat="1" ht="14.4" x14ac:dyDescent="0.3"/>
    <row r="9288" s="66" customFormat="1" ht="14.4" x14ac:dyDescent="0.3"/>
    <row r="9289" s="66" customFormat="1" ht="14.4" x14ac:dyDescent="0.3"/>
    <row r="9290" s="66" customFormat="1" ht="14.4" x14ac:dyDescent="0.3"/>
    <row r="9291" s="66" customFormat="1" ht="14.4" x14ac:dyDescent="0.3"/>
    <row r="9292" s="66" customFormat="1" ht="14.4" x14ac:dyDescent="0.3"/>
    <row r="9293" s="66" customFormat="1" ht="14.4" x14ac:dyDescent="0.3"/>
    <row r="9294" s="66" customFormat="1" ht="14.4" x14ac:dyDescent="0.3"/>
    <row r="9295" s="66" customFormat="1" ht="14.4" x14ac:dyDescent="0.3"/>
    <row r="9296" s="66" customFormat="1" ht="14.4" x14ac:dyDescent="0.3"/>
    <row r="9297" s="66" customFormat="1" ht="14.4" x14ac:dyDescent="0.3"/>
    <row r="9298" s="66" customFormat="1" ht="14.4" x14ac:dyDescent="0.3"/>
    <row r="9299" s="66" customFormat="1" ht="14.4" x14ac:dyDescent="0.3"/>
    <row r="9300" s="66" customFormat="1" ht="14.4" x14ac:dyDescent="0.3"/>
    <row r="9301" s="66" customFormat="1" ht="14.4" x14ac:dyDescent="0.3"/>
    <row r="9302" s="66" customFormat="1" ht="14.4" x14ac:dyDescent="0.3"/>
    <row r="9303" s="66" customFormat="1" ht="14.4" x14ac:dyDescent="0.3"/>
    <row r="9304" s="66" customFormat="1" ht="14.4" x14ac:dyDescent="0.3"/>
    <row r="9305" s="66" customFormat="1" ht="14.4" x14ac:dyDescent="0.3"/>
    <row r="9306" s="66" customFormat="1" ht="14.4" x14ac:dyDescent="0.3"/>
    <row r="9307" s="66" customFormat="1" ht="14.4" x14ac:dyDescent="0.3"/>
    <row r="9308" s="66" customFormat="1" ht="14.4" x14ac:dyDescent="0.3"/>
    <row r="9309" s="66" customFormat="1" ht="14.4" x14ac:dyDescent="0.3"/>
    <row r="9310" s="66" customFormat="1" ht="14.4" x14ac:dyDescent="0.3"/>
    <row r="9311" s="66" customFormat="1" ht="14.4" x14ac:dyDescent="0.3"/>
    <row r="9312" s="66" customFormat="1" ht="14.4" x14ac:dyDescent="0.3"/>
    <row r="9313" s="66" customFormat="1" ht="14.4" x14ac:dyDescent="0.3"/>
    <row r="9314" s="66" customFormat="1" ht="14.4" x14ac:dyDescent="0.3"/>
    <row r="9315" s="66" customFormat="1" ht="14.4" x14ac:dyDescent="0.3"/>
    <row r="9316" s="66" customFormat="1" ht="14.4" x14ac:dyDescent="0.3"/>
    <row r="9317" s="66" customFormat="1" ht="14.4" x14ac:dyDescent="0.3"/>
    <row r="9318" s="66" customFormat="1" ht="14.4" x14ac:dyDescent="0.3"/>
    <row r="9319" s="66" customFormat="1" ht="14.4" x14ac:dyDescent="0.3"/>
    <row r="9320" s="66" customFormat="1" ht="14.4" x14ac:dyDescent="0.3"/>
    <row r="9321" s="66" customFormat="1" ht="14.4" x14ac:dyDescent="0.3"/>
    <row r="9322" s="66" customFormat="1" ht="14.4" x14ac:dyDescent="0.3"/>
    <row r="9323" s="66" customFormat="1" ht="14.4" x14ac:dyDescent="0.3"/>
    <row r="9324" s="66" customFormat="1" ht="14.4" x14ac:dyDescent="0.3"/>
    <row r="9325" s="66" customFormat="1" ht="14.4" x14ac:dyDescent="0.3"/>
    <row r="9326" s="66" customFormat="1" ht="14.4" x14ac:dyDescent="0.3"/>
    <row r="9327" s="66" customFormat="1" ht="14.4" x14ac:dyDescent="0.3"/>
    <row r="9328" s="66" customFormat="1" ht="14.4" x14ac:dyDescent="0.3"/>
    <row r="9329" s="66" customFormat="1" ht="14.4" x14ac:dyDescent="0.3"/>
    <row r="9330" s="66" customFormat="1" ht="14.4" x14ac:dyDescent="0.3"/>
    <row r="9331" s="66" customFormat="1" ht="14.4" x14ac:dyDescent="0.3"/>
    <row r="9332" s="66" customFormat="1" ht="14.4" x14ac:dyDescent="0.3"/>
    <row r="9333" s="66" customFormat="1" ht="14.4" x14ac:dyDescent="0.3"/>
    <row r="9334" s="66" customFormat="1" ht="14.4" x14ac:dyDescent="0.3"/>
    <row r="9335" s="66" customFormat="1" ht="14.4" x14ac:dyDescent="0.3"/>
    <row r="9336" s="66" customFormat="1" ht="14.4" x14ac:dyDescent="0.3"/>
    <row r="9337" s="66" customFormat="1" ht="14.4" x14ac:dyDescent="0.3"/>
    <row r="9338" s="66" customFormat="1" ht="14.4" x14ac:dyDescent="0.3"/>
    <row r="9339" s="66" customFormat="1" ht="14.4" x14ac:dyDescent="0.3"/>
    <row r="9340" s="66" customFormat="1" ht="14.4" x14ac:dyDescent="0.3"/>
    <row r="9341" s="66" customFormat="1" ht="14.4" x14ac:dyDescent="0.3"/>
    <row r="9342" s="66" customFormat="1" ht="14.4" x14ac:dyDescent="0.3"/>
    <row r="9343" s="66" customFormat="1" ht="14.4" x14ac:dyDescent="0.3"/>
    <row r="9344" s="66" customFormat="1" ht="14.4" x14ac:dyDescent="0.3"/>
    <row r="9345" s="66" customFormat="1" ht="14.4" x14ac:dyDescent="0.3"/>
    <row r="9346" s="66" customFormat="1" ht="14.4" x14ac:dyDescent="0.3"/>
    <row r="9347" s="66" customFormat="1" ht="14.4" x14ac:dyDescent="0.3"/>
    <row r="9348" s="66" customFormat="1" ht="14.4" x14ac:dyDescent="0.3"/>
    <row r="9349" s="66" customFormat="1" ht="14.4" x14ac:dyDescent="0.3"/>
    <row r="9350" s="66" customFormat="1" ht="14.4" x14ac:dyDescent="0.3"/>
    <row r="9351" s="66" customFormat="1" ht="14.4" x14ac:dyDescent="0.3"/>
    <row r="9352" s="66" customFormat="1" ht="14.4" x14ac:dyDescent="0.3"/>
    <row r="9353" s="66" customFormat="1" ht="14.4" x14ac:dyDescent="0.3"/>
    <row r="9354" s="66" customFormat="1" ht="14.4" x14ac:dyDescent="0.3"/>
    <row r="9355" s="66" customFormat="1" ht="14.4" x14ac:dyDescent="0.3"/>
    <row r="9356" s="66" customFormat="1" ht="14.4" x14ac:dyDescent="0.3"/>
    <row r="9357" s="66" customFormat="1" ht="14.4" x14ac:dyDescent="0.3"/>
    <row r="9358" s="66" customFormat="1" ht="14.4" x14ac:dyDescent="0.3"/>
    <row r="9359" s="66" customFormat="1" ht="14.4" x14ac:dyDescent="0.3"/>
    <row r="9360" s="66" customFormat="1" ht="14.4" x14ac:dyDescent="0.3"/>
    <row r="9361" s="66" customFormat="1" ht="14.4" x14ac:dyDescent="0.3"/>
    <row r="9362" s="66" customFormat="1" ht="14.4" x14ac:dyDescent="0.3"/>
    <row r="9363" s="66" customFormat="1" ht="14.4" x14ac:dyDescent="0.3"/>
    <row r="9364" s="66" customFormat="1" ht="14.4" x14ac:dyDescent="0.3"/>
    <row r="9365" s="66" customFormat="1" ht="14.4" x14ac:dyDescent="0.3"/>
    <row r="9366" s="66" customFormat="1" ht="14.4" x14ac:dyDescent="0.3"/>
    <row r="9367" s="66" customFormat="1" ht="14.4" x14ac:dyDescent="0.3"/>
    <row r="9368" s="66" customFormat="1" ht="14.4" x14ac:dyDescent="0.3"/>
    <row r="9369" s="66" customFormat="1" ht="14.4" x14ac:dyDescent="0.3"/>
    <row r="9370" s="66" customFormat="1" ht="14.4" x14ac:dyDescent="0.3"/>
    <row r="9371" s="66" customFormat="1" ht="14.4" x14ac:dyDescent="0.3"/>
    <row r="9372" s="66" customFormat="1" ht="14.4" x14ac:dyDescent="0.3"/>
    <row r="9373" s="66" customFormat="1" ht="14.4" x14ac:dyDescent="0.3"/>
    <row r="9374" s="66" customFormat="1" ht="14.4" x14ac:dyDescent="0.3"/>
    <row r="9375" s="66" customFormat="1" ht="14.4" x14ac:dyDescent="0.3"/>
    <row r="9376" s="66" customFormat="1" ht="14.4" x14ac:dyDescent="0.3"/>
    <row r="9377" s="66" customFormat="1" ht="14.4" x14ac:dyDescent="0.3"/>
    <row r="9378" s="66" customFormat="1" ht="14.4" x14ac:dyDescent="0.3"/>
    <row r="9379" s="66" customFormat="1" ht="14.4" x14ac:dyDescent="0.3"/>
    <row r="9380" s="66" customFormat="1" ht="14.4" x14ac:dyDescent="0.3"/>
    <row r="9381" s="66" customFormat="1" ht="14.4" x14ac:dyDescent="0.3"/>
    <row r="9382" s="66" customFormat="1" ht="14.4" x14ac:dyDescent="0.3"/>
    <row r="9383" s="66" customFormat="1" ht="14.4" x14ac:dyDescent="0.3"/>
    <row r="9384" s="66" customFormat="1" ht="14.4" x14ac:dyDescent="0.3"/>
    <row r="9385" s="66" customFormat="1" ht="14.4" x14ac:dyDescent="0.3"/>
    <row r="9386" s="66" customFormat="1" ht="14.4" x14ac:dyDescent="0.3"/>
    <row r="9387" s="66" customFormat="1" ht="14.4" x14ac:dyDescent="0.3"/>
    <row r="9388" s="66" customFormat="1" ht="14.4" x14ac:dyDescent="0.3"/>
    <row r="9389" s="66" customFormat="1" ht="14.4" x14ac:dyDescent="0.3"/>
    <row r="9390" s="66" customFormat="1" ht="14.4" x14ac:dyDescent="0.3"/>
    <row r="9391" s="66" customFormat="1" ht="14.4" x14ac:dyDescent="0.3"/>
    <row r="9392" s="66" customFormat="1" ht="14.4" x14ac:dyDescent="0.3"/>
    <row r="9393" s="66" customFormat="1" ht="14.4" x14ac:dyDescent="0.3"/>
    <row r="9394" s="66" customFormat="1" ht="14.4" x14ac:dyDescent="0.3"/>
    <row r="9395" s="66" customFormat="1" ht="14.4" x14ac:dyDescent="0.3"/>
    <row r="9396" s="66" customFormat="1" ht="14.4" x14ac:dyDescent="0.3"/>
    <row r="9397" s="66" customFormat="1" ht="14.4" x14ac:dyDescent="0.3"/>
    <row r="9398" s="66" customFormat="1" ht="14.4" x14ac:dyDescent="0.3"/>
    <row r="9399" s="66" customFormat="1" ht="14.4" x14ac:dyDescent="0.3"/>
    <row r="9400" s="66" customFormat="1" ht="14.4" x14ac:dyDescent="0.3"/>
    <row r="9401" s="66" customFormat="1" ht="14.4" x14ac:dyDescent="0.3"/>
    <row r="9402" s="66" customFormat="1" ht="14.4" x14ac:dyDescent="0.3"/>
    <row r="9403" s="66" customFormat="1" ht="14.4" x14ac:dyDescent="0.3"/>
    <row r="9404" s="66" customFormat="1" ht="14.4" x14ac:dyDescent="0.3"/>
    <row r="9405" s="66" customFormat="1" ht="14.4" x14ac:dyDescent="0.3"/>
    <row r="9406" s="66" customFormat="1" ht="14.4" x14ac:dyDescent="0.3"/>
    <row r="9407" s="66" customFormat="1" ht="14.4" x14ac:dyDescent="0.3"/>
    <row r="9408" s="66" customFormat="1" ht="14.4" x14ac:dyDescent="0.3"/>
    <row r="9409" s="66" customFormat="1" ht="14.4" x14ac:dyDescent="0.3"/>
    <row r="9410" s="66" customFormat="1" ht="14.4" x14ac:dyDescent="0.3"/>
    <row r="9411" s="66" customFormat="1" ht="14.4" x14ac:dyDescent="0.3"/>
    <row r="9412" s="66" customFormat="1" ht="14.4" x14ac:dyDescent="0.3"/>
    <row r="9413" s="66" customFormat="1" ht="14.4" x14ac:dyDescent="0.3"/>
    <row r="9414" s="66" customFormat="1" ht="14.4" x14ac:dyDescent="0.3"/>
    <row r="9415" s="66" customFormat="1" ht="14.4" x14ac:dyDescent="0.3"/>
    <row r="9416" s="66" customFormat="1" ht="14.4" x14ac:dyDescent="0.3"/>
    <row r="9417" s="66" customFormat="1" ht="14.4" x14ac:dyDescent="0.3"/>
    <row r="9418" s="66" customFormat="1" ht="14.4" x14ac:dyDescent="0.3"/>
    <row r="9419" s="66" customFormat="1" ht="14.4" x14ac:dyDescent="0.3"/>
    <row r="9420" s="66" customFormat="1" ht="14.4" x14ac:dyDescent="0.3"/>
    <row r="9421" s="66" customFormat="1" ht="14.4" x14ac:dyDescent="0.3"/>
    <row r="9422" s="66" customFormat="1" ht="14.4" x14ac:dyDescent="0.3"/>
    <row r="9423" s="66" customFormat="1" ht="14.4" x14ac:dyDescent="0.3"/>
    <row r="9424" s="66" customFormat="1" ht="14.4" x14ac:dyDescent="0.3"/>
    <row r="9425" s="66" customFormat="1" ht="14.4" x14ac:dyDescent="0.3"/>
    <row r="9426" s="66" customFormat="1" ht="14.4" x14ac:dyDescent="0.3"/>
    <row r="9427" s="66" customFormat="1" ht="14.4" x14ac:dyDescent="0.3"/>
    <row r="9428" s="66" customFormat="1" ht="14.4" x14ac:dyDescent="0.3"/>
    <row r="9429" s="66" customFormat="1" ht="14.4" x14ac:dyDescent="0.3"/>
    <row r="9430" s="66" customFormat="1" ht="14.4" x14ac:dyDescent="0.3"/>
    <row r="9431" s="66" customFormat="1" ht="14.4" x14ac:dyDescent="0.3"/>
    <row r="9432" s="66" customFormat="1" ht="14.4" x14ac:dyDescent="0.3"/>
    <row r="9433" s="66" customFormat="1" ht="14.4" x14ac:dyDescent="0.3"/>
    <row r="9434" s="66" customFormat="1" ht="14.4" x14ac:dyDescent="0.3"/>
    <row r="9435" s="66" customFormat="1" ht="14.4" x14ac:dyDescent="0.3"/>
    <row r="9436" s="66" customFormat="1" ht="14.4" x14ac:dyDescent="0.3"/>
    <row r="9437" s="66" customFormat="1" ht="14.4" x14ac:dyDescent="0.3"/>
    <row r="9438" s="66" customFormat="1" ht="14.4" x14ac:dyDescent="0.3"/>
    <row r="9439" s="66" customFormat="1" ht="14.4" x14ac:dyDescent="0.3"/>
    <row r="9440" s="66" customFormat="1" ht="14.4" x14ac:dyDescent="0.3"/>
    <row r="9441" s="66" customFormat="1" ht="14.4" x14ac:dyDescent="0.3"/>
    <row r="9442" s="66" customFormat="1" ht="14.4" x14ac:dyDescent="0.3"/>
    <row r="9443" s="66" customFormat="1" ht="14.4" x14ac:dyDescent="0.3"/>
    <row r="9444" s="66" customFormat="1" ht="14.4" x14ac:dyDescent="0.3"/>
    <row r="9445" s="66" customFormat="1" ht="14.4" x14ac:dyDescent="0.3"/>
    <row r="9446" s="66" customFormat="1" ht="14.4" x14ac:dyDescent="0.3"/>
    <row r="9447" s="66" customFormat="1" ht="14.4" x14ac:dyDescent="0.3"/>
    <row r="9448" s="66" customFormat="1" ht="14.4" x14ac:dyDescent="0.3"/>
    <row r="9449" s="66" customFormat="1" ht="14.4" x14ac:dyDescent="0.3"/>
    <row r="9450" s="66" customFormat="1" ht="14.4" x14ac:dyDescent="0.3"/>
    <row r="9451" s="66" customFormat="1" ht="14.4" x14ac:dyDescent="0.3"/>
    <row r="9452" s="66" customFormat="1" ht="14.4" x14ac:dyDescent="0.3"/>
    <row r="9453" s="66" customFormat="1" ht="14.4" x14ac:dyDescent="0.3"/>
    <row r="9454" s="66" customFormat="1" ht="14.4" x14ac:dyDescent="0.3"/>
    <row r="9455" s="66" customFormat="1" ht="14.4" x14ac:dyDescent="0.3"/>
    <row r="9456" s="66" customFormat="1" ht="14.4" x14ac:dyDescent="0.3"/>
    <row r="9457" s="66" customFormat="1" ht="14.4" x14ac:dyDescent="0.3"/>
    <row r="9458" s="66" customFormat="1" ht="14.4" x14ac:dyDescent="0.3"/>
    <row r="9459" s="66" customFormat="1" ht="14.4" x14ac:dyDescent="0.3"/>
    <row r="9460" s="66" customFormat="1" ht="14.4" x14ac:dyDescent="0.3"/>
    <row r="9461" s="66" customFormat="1" ht="14.4" x14ac:dyDescent="0.3"/>
    <row r="9462" s="66" customFormat="1" ht="14.4" x14ac:dyDescent="0.3"/>
    <row r="9463" s="66" customFormat="1" ht="14.4" x14ac:dyDescent="0.3"/>
    <row r="9464" s="66" customFormat="1" ht="14.4" x14ac:dyDescent="0.3"/>
    <row r="9465" s="66" customFormat="1" ht="14.4" x14ac:dyDescent="0.3"/>
    <row r="9466" s="66" customFormat="1" ht="14.4" x14ac:dyDescent="0.3"/>
    <row r="9467" s="66" customFormat="1" ht="14.4" x14ac:dyDescent="0.3"/>
    <row r="9468" s="66" customFormat="1" ht="14.4" x14ac:dyDescent="0.3"/>
    <row r="9469" s="66" customFormat="1" ht="14.4" x14ac:dyDescent="0.3"/>
    <row r="9470" s="66" customFormat="1" ht="14.4" x14ac:dyDescent="0.3"/>
    <row r="9471" s="66" customFormat="1" ht="14.4" x14ac:dyDescent="0.3"/>
    <row r="9472" s="66" customFormat="1" ht="14.4" x14ac:dyDescent="0.3"/>
    <row r="9473" s="66" customFormat="1" ht="14.4" x14ac:dyDescent="0.3"/>
    <row r="9474" s="66" customFormat="1" ht="14.4" x14ac:dyDescent="0.3"/>
    <row r="9475" s="66" customFormat="1" ht="14.4" x14ac:dyDescent="0.3"/>
    <row r="9476" s="66" customFormat="1" ht="14.4" x14ac:dyDescent="0.3"/>
    <row r="9477" s="66" customFormat="1" ht="14.4" x14ac:dyDescent="0.3"/>
    <row r="9478" s="66" customFormat="1" ht="14.4" x14ac:dyDescent="0.3"/>
    <row r="9479" s="66" customFormat="1" ht="14.4" x14ac:dyDescent="0.3"/>
    <row r="9480" s="66" customFormat="1" ht="14.4" x14ac:dyDescent="0.3"/>
    <row r="9481" s="66" customFormat="1" ht="14.4" x14ac:dyDescent="0.3"/>
    <row r="9482" s="66" customFormat="1" ht="14.4" x14ac:dyDescent="0.3"/>
    <row r="9483" s="66" customFormat="1" ht="14.4" x14ac:dyDescent="0.3"/>
    <row r="9484" s="66" customFormat="1" ht="14.4" x14ac:dyDescent="0.3"/>
    <row r="9485" s="66" customFormat="1" ht="14.4" x14ac:dyDescent="0.3"/>
    <row r="9486" s="66" customFormat="1" ht="14.4" x14ac:dyDescent="0.3"/>
    <row r="9487" s="66" customFormat="1" ht="14.4" x14ac:dyDescent="0.3"/>
    <row r="9488" s="66" customFormat="1" ht="14.4" x14ac:dyDescent="0.3"/>
    <row r="9489" s="66" customFormat="1" ht="14.4" x14ac:dyDescent="0.3"/>
    <row r="9490" s="66" customFormat="1" ht="14.4" x14ac:dyDescent="0.3"/>
    <row r="9491" s="66" customFormat="1" ht="14.4" x14ac:dyDescent="0.3"/>
    <row r="9492" s="66" customFormat="1" ht="14.4" x14ac:dyDescent="0.3"/>
    <row r="9493" s="66" customFormat="1" ht="14.4" x14ac:dyDescent="0.3"/>
    <row r="9494" s="66" customFormat="1" ht="14.4" x14ac:dyDescent="0.3"/>
    <row r="9495" s="66" customFormat="1" ht="14.4" x14ac:dyDescent="0.3"/>
    <row r="9496" s="66" customFormat="1" ht="14.4" x14ac:dyDescent="0.3"/>
    <row r="9497" s="66" customFormat="1" ht="14.4" x14ac:dyDescent="0.3"/>
    <row r="9498" s="66" customFormat="1" ht="14.4" x14ac:dyDescent="0.3"/>
    <row r="9499" s="66" customFormat="1" ht="14.4" x14ac:dyDescent="0.3"/>
    <row r="9500" s="66" customFormat="1" ht="14.4" x14ac:dyDescent="0.3"/>
    <row r="9501" s="66" customFormat="1" ht="14.4" x14ac:dyDescent="0.3"/>
    <row r="9502" s="66" customFormat="1" ht="14.4" x14ac:dyDescent="0.3"/>
    <row r="9503" s="66" customFormat="1" ht="14.4" x14ac:dyDescent="0.3"/>
    <row r="9504" s="66" customFormat="1" ht="14.4" x14ac:dyDescent="0.3"/>
    <row r="9505" s="66" customFormat="1" ht="14.4" x14ac:dyDescent="0.3"/>
    <row r="9506" s="66" customFormat="1" ht="14.4" x14ac:dyDescent="0.3"/>
    <row r="9507" s="66" customFormat="1" ht="14.4" x14ac:dyDescent="0.3"/>
    <row r="9508" s="66" customFormat="1" ht="14.4" x14ac:dyDescent="0.3"/>
    <row r="9509" s="66" customFormat="1" ht="14.4" x14ac:dyDescent="0.3"/>
    <row r="9510" s="66" customFormat="1" ht="14.4" x14ac:dyDescent="0.3"/>
    <row r="9511" s="66" customFormat="1" ht="14.4" x14ac:dyDescent="0.3"/>
    <row r="9512" s="66" customFormat="1" ht="14.4" x14ac:dyDescent="0.3"/>
    <row r="9513" s="66" customFormat="1" ht="14.4" x14ac:dyDescent="0.3"/>
    <row r="9514" s="66" customFormat="1" ht="14.4" x14ac:dyDescent="0.3"/>
    <row r="9515" s="66" customFormat="1" ht="14.4" x14ac:dyDescent="0.3"/>
    <row r="9516" s="66" customFormat="1" ht="14.4" x14ac:dyDescent="0.3"/>
    <row r="9517" s="66" customFormat="1" ht="14.4" x14ac:dyDescent="0.3"/>
    <row r="9518" s="66" customFormat="1" ht="14.4" x14ac:dyDescent="0.3"/>
    <row r="9519" s="66" customFormat="1" ht="14.4" x14ac:dyDescent="0.3"/>
    <row r="9520" s="66" customFormat="1" ht="14.4" x14ac:dyDescent="0.3"/>
    <row r="9521" s="66" customFormat="1" ht="14.4" x14ac:dyDescent="0.3"/>
    <row r="9522" s="66" customFormat="1" ht="14.4" x14ac:dyDescent="0.3"/>
    <row r="9523" s="66" customFormat="1" ht="14.4" x14ac:dyDescent="0.3"/>
    <row r="9524" s="66" customFormat="1" ht="14.4" x14ac:dyDescent="0.3"/>
    <row r="9525" s="66" customFormat="1" ht="14.4" x14ac:dyDescent="0.3"/>
    <row r="9526" s="66" customFormat="1" ht="14.4" x14ac:dyDescent="0.3"/>
    <row r="9527" s="66" customFormat="1" ht="14.4" x14ac:dyDescent="0.3"/>
    <row r="9528" s="66" customFormat="1" ht="14.4" x14ac:dyDescent="0.3"/>
    <row r="9529" s="66" customFormat="1" ht="14.4" x14ac:dyDescent="0.3"/>
    <row r="9530" s="66" customFormat="1" ht="14.4" x14ac:dyDescent="0.3"/>
    <row r="9531" s="66" customFormat="1" ht="14.4" x14ac:dyDescent="0.3"/>
    <row r="9532" s="66" customFormat="1" ht="14.4" x14ac:dyDescent="0.3"/>
    <row r="9533" s="66" customFormat="1" ht="14.4" x14ac:dyDescent="0.3"/>
    <row r="9534" s="66" customFormat="1" ht="14.4" x14ac:dyDescent="0.3"/>
    <row r="9535" s="66" customFormat="1" ht="14.4" x14ac:dyDescent="0.3"/>
    <row r="9536" s="66" customFormat="1" ht="14.4" x14ac:dyDescent="0.3"/>
    <row r="9537" s="66" customFormat="1" ht="14.4" x14ac:dyDescent="0.3"/>
    <row r="9538" s="66" customFormat="1" ht="14.4" x14ac:dyDescent="0.3"/>
    <row r="9539" s="66" customFormat="1" ht="14.4" x14ac:dyDescent="0.3"/>
    <row r="9540" s="66" customFormat="1" ht="14.4" x14ac:dyDescent="0.3"/>
    <row r="9541" s="66" customFormat="1" ht="14.4" x14ac:dyDescent="0.3"/>
    <row r="9542" s="66" customFormat="1" ht="14.4" x14ac:dyDescent="0.3"/>
    <row r="9543" s="66" customFormat="1" ht="14.4" x14ac:dyDescent="0.3"/>
    <row r="9544" s="66" customFormat="1" ht="14.4" x14ac:dyDescent="0.3"/>
    <row r="9545" s="66" customFormat="1" ht="14.4" x14ac:dyDescent="0.3"/>
    <row r="9546" s="66" customFormat="1" ht="14.4" x14ac:dyDescent="0.3"/>
    <row r="9547" s="66" customFormat="1" ht="14.4" x14ac:dyDescent="0.3"/>
    <row r="9548" s="66" customFormat="1" ht="14.4" x14ac:dyDescent="0.3"/>
    <row r="9549" s="66" customFormat="1" ht="14.4" x14ac:dyDescent="0.3"/>
    <row r="9550" s="66" customFormat="1" ht="14.4" x14ac:dyDescent="0.3"/>
    <row r="9551" s="66" customFormat="1" ht="14.4" x14ac:dyDescent="0.3"/>
    <row r="9552" s="66" customFormat="1" ht="14.4" x14ac:dyDescent="0.3"/>
    <row r="9553" s="66" customFormat="1" ht="14.4" x14ac:dyDescent="0.3"/>
    <row r="9554" s="66" customFormat="1" ht="14.4" x14ac:dyDescent="0.3"/>
    <row r="9555" s="66" customFormat="1" ht="14.4" x14ac:dyDescent="0.3"/>
    <row r="9556" s="66" customFormat="1" ht="14.4" x14ac:dyDescent="0.3"/>
    <row r="9557" s="66" customFormat="1" ht="14.4" x14ac:dyDescent="0.3"/>
    <row r="9558" s="66" customFormat="1" ht="14.4" x14ac:dyDescent="0.3"/>
    <row r="9559" s="66" customFormat="1" ht="14.4" x14ac:dyDescent="0.3"/>
    <row r="9560" s="66" customFormat="1" ht="14.4" x14ac:dyDescent="0.3"/>
    <row r="9561" s="66" customFormat="1" ht="14.4" x14ac:dyDescent="0.3"/>
    <row r="9562" s="66" customFormat="1" ht="14.4" x14ac:dyDescent="0.3"/>
    <row r="9563" s="66" customFormat="1" ht="14.4" x14ac:dyDescent="0.3"/>
    <row r="9564" s="66" customFormat="1" ht="14.4" x14ac:dyDescent="0.3"/>
    <row r="9565" s="66" customFormat="1" ht="14.4" x14ac:dyDescent="0.3"/>
    <row r="9566" s="66" customFormat="1" ht="14.4" x14ac:dyDescent="0.3"/>
    <row r="9567" s="66" customFormat="1" ht="14.4" x14ac:dyDescent="0.3"/>
    <row r="9568" s="66" customFormat="1" ht="14.4" x14ac:dyDescent="0.3"/>
    <row r="9569" s="66" customFormat="1" ht="14.4" x14ac:dyDescent="0.3"/>
    <row r="9570" s="66" customFormat="1" ht="14.4" x14ac:dyDescent="0.3"/>
    <row r="9571" s="66" customFormat="1" ht="14.4" x14ac:dyDescent="0.3"/>
    <row r="9572" s="66" customFormat="1" ht="14.4" x14ac:dyDescent="0.3"/>
    <row r="9573" s="66" customFormat="1" ht="14.4" x14ac:dyDescent="0.3"/>
    <row r="9574" s="66" customFormat="1" ht="14.4" x14ac:dyDescent="0.3"/>
    <row r="9575" s="66" customFormat="1" ht="14.4" x14ac:dyDescent="0.3"/>
    <row r="9576" s="66" customFormat="1" ht="14.4" x14ac:dyDescent="0.3"/>
    <row r="9577" s="66" customFormat="1" ht="14.4" x14ac:dyDescent="0.3"/>
    <row r="9578" s="66" customFormat="1" ht="14.4" x14ac:dyDescent="0.3"/>
    <row r="9579" s="66" customFormat="1" ht="14.4" x14ac:dyDescent="0.3"/>
    <row r="9580" s="66" customFormat="1" ht="14.4" x14ac:dyDescent="0.3"/>
    <row r="9581" s="66" customFormat="1" ht="14.4" x14ac:dyDescent="0.3"/>
    <row r="9582" s="66" customFormat="1" ht="14.4" x14ac:dyDescent="0.3"/>
    <row r="9583" s="66" customFormat="1" ht="14.4" x14ac:dyDescent="0.3"/>
    <row r="9584" s="66" customFormat="1" ht="14.4" x14ac:dyDescent="0.3"/>
    <row r="9585" s="66" customFormat="1" ht="14.4" x14ac:dyDescent="0.3"/>
    <row r="9586" s="66" customFormat="1" ht="14.4" x14ac:dyDescent="0.3"/>
    <row r="9587" s="66" customFormat="1" ht="14.4" x14ac:dyDescent="0.3"/>
    <row r="9588" s="66" customFormat="1" ht="14.4" x14ac:dyDescent="0.3"/>
    <row r="9589" s="66" customFormat="1" ht="14.4" x14ac:dyDescent="0.3"/>
    <row r="9590" s="66" customFormat="1" ht="14.4" x14ac:dyDescent="0.3"/>
    <row r="9591" s="66" customFormat="1" ht="14.4" x14ac:dyDescent="0.3"/>
    <row r="9592" s="66" customFormat="1" ht="14.4" x14ac:dyDescent="0.3"/>
    <row r="9593" s="66" customFormat="1" ht="14.4" x14ac:dyDescent="0.3"/>
    <row r="9594" s="66" customFormat="1" ht="14.4" x14ac:dyDescent="0.3"/>
    <row r="9595" s="66" customFormat="1" ht="14.4" x14ac:dyDescent="0.3"/>
    <row r="9596" s="66" customFormat="1" ht="14.4" x14ac:dyDescent="0.3"/>
    <row r="9597" s="66" customFormat="1" ht="14.4" x14ac:dyDescent="0.3"/>
    <row r="9598" s="66" customFormat="1" ht="14.4" x14ac:dyDescent="0.3"/>
    <row r="9599" s="66" customFormat="1" ht="14.4" x14ac:dyDescent="0.3"/>
    <row r="9600" s="66" customFormat="1" ht="14.4" x14ac:dyDescent="0.3"/>
    <row r="9601" s="66" customFormat="1" ht="14.4" x14ac:dyDescent="0.3"/>
    <row r="9602" s="66" customFormat="1" ht="14.4" x14ac:dyDescent="0.3"/>
    <row r="9603" s="66" customFormat="1" ht="14.4" x14ac:dyDescent="0.3"/>
    <row r="9604" s="66" customFormat="1" ht="14.4" x14ac:dyDescent="0.3"/>
    <row r="9605" s="66" customFormat="1" ht="14.4" x14ac:dyDescent="0.3"/>
    <row r="9606" s="66" customFormat="1" ht="14.4" x14ac:dyDescent="0.3"/>
    <row r="9607" s="66" customFormat="1" ht="14.4" x14ac:dyDescent="0.3"/>
    <row r="9608" s="66" customFormat="1" ht="14.4" x14ac:dyDescent="0.3"/>
    <row r="9609" s="66" customFormat="1" ht="14.4" x14ac:dyDescent="0.3"/>
    <row r="9610" s="66" customFormat="1" ht="14.4" x14ac:dyDescent="0.3"/>
    <row r="9611" s="66" customFormat="1" ht="14.4" x14ac:dyDescent="0.3"/>
    <row r="9612" s="66" customFormat="1" ht="14.4" x14ac:dyDescent="0.3"/>
    <row r="9613" s="66" customFormat="1" ht="14.4" x14ac:dyDescent="0.3"/>
    <row r="9614" s="66" customFormat="1" ht="14.4" x14ac:dyDescent="0.3"/>
    <row r="9615" s="66" customFormat="1" ht="14.4" x14ac:dyDescent="0.3"/>
    <row r="9616" s="66" customFormat="1" ht="14.4" x14ac:dyDescent="0.3"/>
    <row r="9617" s="66" customFormat="1" ht="14.4" x14ac:dyDescent="0.3"/>
    <row r="9618" s="66" customFormat="1" ht="14.4" x14ac:dyDescent="0.3"/>
    <row r="9619" s="66" customFormat="1" ht="14.4" x14ac:dyDescent="0.3"/>
    <row r="9620" s="66" customFormat="1" ht="14.4" x14ac:dyDescent="0.3"/>
    <row r="9621" s="66" customFormat="1" ht="14.4" x14ac:dyDescent="0.3"/>
    <row r="9622" s="66" customFormat="1" ht="14.4" x14ac:dyDescent="0.3"/>
    <row r="9623" s="66" customFormat="1" ht="14.4" x14ac:dyDescent="0.3"/>
    <row r="9624" s="66" customFormat="1" ht="14.4" x14ac:dyDescent="0.3"/>
    <row r="9625" s="66" customFormat="1" ht="14.4" x14ac:dyDescent="0.3"/>
    <row r="9626" s="66" customFormat="1" ht="14.4" x14ac:dyDescent="0.3"/>
    <row r="9627" s="66" customFormat="1" ht="14.4" x14ac:dyDescent="0.3"/>
    <row r="9628" s="66" customFormat="1" ht="14.4" x14ac:dyDescent="0.3"/>
    <row r="9629" s="66" customFormat="1" ht="14.4" x14ac:dyDescent="0.3"/>
    <row r="9630" s="66" customFormat="1" ht="14.4" x14ac:dyDescent="0.3"/>
    <row r="9631" s="66" customFormat="1" ht="14.4" x14ac:dyDescent="0.3"/>
    <row r="9632" s="66" customFormat="1" ht="14.4" x14ac:dyDescent="0.3"/>
    <row r="9633" s="66" customFormat="1" ht="14.4" x14ac:dyDescent="0.3"/>
    <row r="9634" s="66" customFormat="1" ht="14.4" x14ac:dyDescent="0.3"/>
    <row r="9635" s="66" customFormat="1" ht="14.4" x14ac:dyDescent="0.3"/>
    <row r="9636" s="66" customFormat="1" ht="14.4" x14ac:dyDescent="0.3"/>
    <row r="9637" s="66" customFormat="1" ht="14.4" x14ac:dyDescent="0.3"/>
    <row r="9638" s="66" customFormat="1" ht="14.4" x14ac:dyDescent="0.3"/>
    <row r="9639" s="66" customFormat="1" ht="14.4" x14ac:dyDescent="0.3"/>
    <row r="9640" s="66" customFormat="1" ht="14.4" x14ac:dyDescent="0.3"/>
    <row r="9641" s="66" customFormat="1" ht="14.4" x14ac:dyDescent="0.3"/>
    <row r="9642" s="66" customFormat="1" ht="14.4" x14ac:dyDescent="0.3"/>
    <row r="9643" s="66" customFormat="1" ht="14.4" x14ac:dyDescent="0.3"/>
    <row r="9644" s="66" customFormat="1" ht="14.4" x14ac:dyDescent="0.3"/>
    <row r="9645" s="66" customFormat="1" ht="14.4" x14ac:dyDescent="0.3"/>
    <row r="9646" s="66" customFormat="1" ht="14.4" x14ac:dyDescent="0.3"/>
    <row r="9647" s="66" customFormat="1" ht="14.4" x14ac:dyDescent="0.3"/>
    <row r="9648" s="66" customFormat="1" ht="14.4" x14ac:dyDescent="0.3"/>
    <row r="9649" s="66" customFormat="1" ht="14.4" x14ac:dyDescent="0.3"/>
    <row r="9650" s="66" customFormat="1" ht="14.4" x14ac:dyDescent="0.3"/>
    <row r="9651" s="66" customFormat="1" ht="14.4" x14ac:dyDescent="0.3"/>
    <row r="9652" s="66" customFormat="1" ht="14.4" x14ac:dyDescent="0.3"/>
    <row r="9653" s="66" customFormat="1" ht="14.4" x14ac:dyDescent="0.3"/>
    <row r="9654" s="66" customFormat="1" ht="14.4" x14ac:dyDescent="0.3"/>
    <row r="9655" s="66" customFormat="1" ht="14.4" x14ac:dyDescent="0.3"/>
    <row r="9656" s="66" customFormat="1" ht="14.4" x14ac:dyDescent="0.3"/>
    <row r="9657" s="66" customFormat="1" ht="14.4" x14ac:dyDescent="0.3"/>
    <row r="9658" s="66" customFormat="1" ht="14.4" x14ac:dyDescent="0.3"/>
    <row r="9659" s="66" customFormat="1" ht="14.4" x14ac:dyDescent="0.3"/>
    <row r="9660" s="66" customFormat="1" ht="14.4" x14ac:dyDescent="0.3"/>
    <row r="9661" s="66" customFormat="1" ht="14.4" x14ac:dyDescent="0.3"/>
    <row r="9662" s="66" customFormat="1" ht="14.4" x14ac:dyDescent="0.3"/>
    <row r="9663" s="66" customFormat="1" ht="14.4" x14ac:dyDescent="0.3"/>
    <row r="9664" s="66" customFormat="1" ht="14.4" x14ac:dyDescent="0.3"/>
    <row r="9665" s="66" customFormat="1" ht="14.4" x14ac:dyDescent="0.3"/>
    <row r="9666" s="66" customFormat="1" ht="14.4" x14ac:dyDescent="0.3"/>
    <row r="9667" s="66" customFormat="1" ht="14.4" x14ac:dyDescent="0.3"/>
    <row r="9668" s="66" customFormat="1" ht="14.4" x14ac:dyDescent="0.3"/>
    <row r="9669" s="66" customFormat="1" ht="14.4" x14ac:dyDescent="0.3"/>
    <row r="9670" s="66" customFormat="1" ht="14.4" x14ac:dyDescent="0.3"/>
    <row r="9671" s="66" customFormat="1" ht="14.4" x14ac:dyDescent="0.3"/>
    <row r="9672" s="66" customFormat="1" ht="14.4" x14ac:dyDescent="0.3"/>
    <row r="9673" s="66" customFormat="1" ht="14.4" x14ac:dyDescent="0.3"/>
    <row r="9674" s="66" customFormat="1" ht="14.4" x14ac:dyDescent="0.3"/>
    <row r="9675" s="66" customFormat="1" ht="14.4" x14ac:dyDescent="0.3"/>
    <row r="9676" s="66" customFormat="1" ht="14.4" x14ac:dyDescent="0.3"/>
    <row r="9677" s="66" customFormat="1" ht="14.4" x14ac:dyDescent="0.3"/>
    <row r="9678" s="66" customFormat="1" ht="14.4" x14ac:dyDescent="0.3"/>
    <row r="9679" s="66" customFormat="1" ht="14.4" x14ac:dyDescent="0.3"/>
    <row r="9680" s="66" customFormat="1" ht="14.4" x14ac:dyDescent="0.3"/>
    <row r="9681" s="66" customFormat="1" ht="14.4" x14ac:dyDescent="0.3"/>
    <row r="9682" s="66" customFormat="1" ht="14.4" x14ac:dyDescent="0.3"/>
    <row r="9683" s="66" customFormat="1" ht="14.4" x14ac:dyDescent="0.3"/>
    <row r="9684" s="66" customFormat="1" ht="14.4" x14ac:dyDescent="0.3"/>
    <row r="9685" s="66" customFormat="1" ht="14.4" x14ac:dyDescent="0.3"/>
    <row r="9686" s="66" customFormat="1" ht="14.4" x14ac:dyDescent="0.3"/>
    <row r="9687" s="66" customFormat="1" ht="14.4" x14ac:dyDescent="0.3"/>
    <row r="9688" s="66" customFormat="1" ht="14.4" x14ac:dyDescent="0.3"/>
    <row r="9689" s="66" customFormat="1" ht="14.4" x14ac:dyDescent="0.3"/>
    <row r="9690" s="66" customFormat="1" ht="14.4" x14ac:dyDescent="0.3"/>
    <row r="9691" s="66" customFormat="1" ht="14.4" x14ac:dyDescent="0.3"/>
    <row r="9692" s="66" customFormat="1" ht="14.4" x14ac:dyDescent="0.3"/>
    <row r="9693" s="66" customFormat="1" ht="14.4" x14ac:dyDescent="0.3"/>
    <row r="9694" s="66" customFormat="1" ht="14.4" x14ac:dyDescent="0.3"/>
    <row r="9695" s="66" customFormat="1" ht="14.4" x14ac:dyDescent="0.3"/>
    <row r="9696" s="66" customFormat="1" ht="14.4" x14ac:dyDescent="0.3"/>
    <row r="9697" s="66" customFormat="1" ht="14.4" x14ac:dyDescent="0.3"/>
    <row r="9698" s="66" customFormat="1" ht="14.4" x14ac:dyDescent="0.3"/>
    <row r="9699" s="66" customFormat="1" ht="14.4" x14ac:dyDescent="0.3"/>
    <row r="9700" s="66" customFormat="1" ht="14.4" x14ac:dyDescent="0.3"/>
    <row r="9701" s="66" customFormat="1" ht="14.4" x14ac:dyDescent="0.3"/>
    <row r="9702" s="66" customFormat="1" ht="14.4" x14ac:dyDescent="0.3"/>
    <row r="9703" s="66" customFormat="1" ht="14.4" x14ac:dyDescent="0.3"/>
    <row r="9704" s="66" customFormat="1" ht="14.4" x14ac:dyDescent="0.3"/>
    <row r="9705" s="66" customFormat="1" ht="14.4" x14ac:dyDescent="0.3"/>
    <row r="9706" s="66" customFormat="1" ht="14.4" x14ac:dyDescent="0.3"/>
    <row r="9707" s="66" customFormat="1" ht="14.4" x14ac:dyDescent="0.3"/>
    <row r="9708" s="66" customFormat="1" ht="14.4" x14ac:dyDescent="0.3"/>
    <row r="9709" s="66" customFormat="1" ht="14.4" x14ac:dyDescent="0.3"/>
    <row r="9710" s="66" customFormat="1" ht="14.4" x14ac:dyDescent="0.3"/>
    <row r="9711" s="66" customFormat="1" ht="14.4" x14ac:dyDescent="0.3"/>
    <row r="9712" s="66" customFormat="1" ht="14.4" x14ac:dyDescent="0.3"/>
    <row r="9713" s="66" customFormat="1" ht="14.4" x14ac:dyDescent="0.3"/>
    <row r="9714" s="66" customFormat="1" ht="14.4" x14ac:dyDescent="0.3"/>
    <row r="9715" s="66" customFormat="1" ht="14.4" x14ac:dyDescent="0.3"/>
    <row r="9716" s="66" customFormat="1" ht="14.4" x14ac:dyDescent="0.3"/>
    <row r="9717" s="66" customFormat="1" ht="14.4" x14ac:dyDescent="0.3"/>
    <row r="9718" s="66" customFormat="1" ht="14.4" x14ac:dyDescent="0.3"/>
    <row r="9719" s="66" customFormat="1" ht="14.4" x14ac:dyDescent="0.3"/>
    <row r="9720" s="66" customFormat="1" ht="14.4" x14ac:dyDescent="0.3"/>
    <row r="9721" s="66" customFormat="1" ht="14.4" x14ac:dyDescent="0.3"/>
    <row r="9722" s="66" customFormat="1" ht="14.4" x14ac:dyDescent="0.3"/>
    <row r="9723" s="66" customFormat="1" ht="14.4" x14ac:dyDescent="0.3"/>
    <row r="9724" s="66" customFormat="1" ht="14.4" x14ac:dyDescent="0.3"/>
    <row r="9725" s="66" customFormat="1" ht="14.4" x14ac:dyDescent="0.3"/>
    <row r="9726" s="66" customFormat="1" ht="14.4" x14ac:dyDescent="0.3"/>
    <row r="9727" s="66" customFormat="1" ht="14.4" x14ac:dyDescent="0.3"/>
    <row r="9728" s="66" customFormat="1" ht="14.4" x14ac:dyDescent="0.3"/>
    <row r="9729" s="66" customFormat="1" ht="14.4" x14ac:dyDescent="0.3"/>
    <row r="9730" s="66" customFormat="1" ht="14.4" x14ac:dyDescent="0.3"/>
    <row r="9731" s="66" customFormat="1" ht="14.4" x14ac:dyDescent="0.3"/>
    <row r="9732" s="66" customFormat="1" ht="14.4" x14ac:dyDescent="0.3"/>
    <row r="9733" s="66" customFormat="1" ht="14.4" x14ac:dyDescent="0.3"/>
    <row r="9734" s="66" customFormat="1" ht="14.4" x14ac:dyDescent="0.3"/>
    <row r="9735" s="66" customFormat="1" ht="14.4" x14ac:dyDescent="0.3"/>
    <row r="9736" s="66" customFormat="1" ht="14.4" x14ac:dyDescent="0.3"/>
    <row r="9737" s="66" customFormat="1" ht="14.4" x14ac:dyDescent="0.3"/>
    <row r="9738" s="66" customFormat="1" ht="14.4" x14ac:dyDescent="0.3"/>
    <row r="9739" s="66" customFormat="1" ht="14.4" x14ac:dyDescent="0.3"/>
    <row r="9740" s="66" customFormat="1" ht="14.4" x14ac:dyDescent="0.3"/>
    <row r="9741" s="66" customFormat="1" ht="14.4" x14ac:dyDescent="0.3"/>
    <row r="9742" s="66" customFormat="1" ht="14.4" x14ac:dyDescent="0.3"/>
    <row r="9743" s="66" customFormat="1" ht="14.4" x14ac:dyDescent="0.3"/>
    <row r="9744" s="66" customFormat="1" ht="14.4" x14ac:dyDescent="0.3"/>
    <row r="9745" s="66" customFormat="1" ht="14.4" x14ac:dyDescent="0.3"/>
    <row r="9746" s="66" customFormat="1" ht="14.4" x14ac:dyDescent="0.3"/>
    <row r="9747" s="66" customFormat="1" ht="14.4" x14ac:dyDescent="0.3"/>
    <row r="9748" s="66" customFormat="1" ht="14.4" x14ac:dyDescent="0.3"/>
    <row r="9749" s="66" customFormat="1" ht="14.4" x14ac:dyDescent="0.3"/>
    <row r="9750" s="66" customFormat="1" ht="14.4" x14ac:dyDescent="0.3"/>
    <row r="9751" s="66" customFormat="1" ht="14.4" x14ac:dyDescent="0.3"/>
    <row r="9752" s="66" customFormat="1" ht="14.4" x14ac:dyDescent="0.3"/>
    <row r="9753" s="66" customFormat="1" ht="14.4" x14ac:dyDescent="0.3"/>
    <row r="9754" s="66" customFormat="1" ht="14.4" x14ac:dyDescent="0.3"/>
    <row r="9755" s="66" customFormat="1" ht="14.4" x14ac:dyDescent="0.3"/>
    <row r="9756" s="66" customFormat="1" ht="14.4" x14ac:dyDescent="0.3"/>
    <row r="9757" s="66" customFormat="1" ht="14.4" x14ac:dyDescent="0.3"/>
    <row r="9758" s="66" customFormat="1" ht="14.4" x14ac:dyDescent="0.3"/>
    <row r="9759" s="66" customFormat="1" ht="14.4" x14ac:dyDescent="0.3"/>
    <row r="9760" s="66" customFormat="1" ht="14.4" x14ac:dyDescent="0.3"/>
    <row r="9761" s="66" customFormat="1" ht="14.4" x14ac:dyDescent="0.3"/>
    <row r="9762" s="66" customFormat="1" ht="14.4" x14ac:dyDescent="0.3"/>
    <row r="9763" s="66" customFormat="1" ht="14.4" x14ac:dyDescent="0.3"/>
    <row r="9764" s="66" customFormat="1" ht="14.4" x14ac:dyDescent="0.3"/>
    <row r="9765" s="66" customFormat="1" ht="14.4" x14ac:dyDescent="0.3"/>
    <row r="9766" s="66" customFormat="1" ht="14.4" x14ac:dyDescent="0.3"/>
    <row r="9767" s="66" customFormat="1" ht="14.4" x14ac:dyDescent="0.3"/>
    <row r="9768" s="66" customFormat="1" ht="14.4" x14ac:dyDescent="0.3"/>
    <row r="9769" s="66" customFormat="1" ht="14.4" x14ac:dyDescent="0.3"/>
    <row r="9770" s="66" customFormat="1" ht="14.4" x14ac:dyDescent="0.3"/>
    <row r="9771" s="66" customFormat="1" ht="14.4" x14ac:dyDescent="0.3"/>
    <row r="9772" s="66" customFormat="1" ht="14.4" x14ac:dyDescent="0.3"/>
    <row r="9773" s="66" customFormat="1" ht="14.4" x14ac:dyDescent="0.3"/>
    <row r="9774" s="66" customFormat="1" ht="14.4" x14ac:dyDescent="0.3"/>
    <row r="9775" s="66" customFormat="1" ht="14.4" x14ac:dyDescent="0.3"/>
    <row r="9776" s="66" customFormat="1" ht="14.4" x14ac:dyDescent="0.3"/>
    <row r="9777" s="66" customFormat="1" ht="14.4" x14ac:dyDescent="0.3"/>
    <row r="9778" s="66" customFormat="1" ht="14.4" x14ac:dyDescent="0.3"/>
    <row r="9779" s="66" customFormat="1" ht="14.4" x14ac:dyDescent="0.3"/>
    <row r="9780" s="66" customFormat="1" ht="14.4" x14ac:dyDescent="0.3"/>
    <row r="9781" s="66" customFormat="1" ht="14.4" x14ac:dyDescent="0.3"/>
    <row r="9782" s="66" customFormat="1" ht="14.4" x14ac:dyDescent="0.3"/>
    <row r="9783" s="66" customFormat="1" ht="14.4" x14ac:dyDescent="0.3"/>
    <row r="9784" s="66" customFormat="1" ht="14.4" x14ac:dyDescent="0.3"/>
    <row r="9785" s="66" customFormat="1" ht="14.4" x14ac:dyDescent="0.3"/>
    <row r="9786" s="66" customFormat="1" ht="14.4" x14ac:dyDescent="0.3"/>
    <row r="9787" s="66" customFormat="1" ht="14.4" x14ac:dyDescent="0.3"/>
    <row r="9788" s="66" customFormat="1" ht="14.4" x14ac:dyDescent="0.3"/>
    <row r="9789" s="66" customFormat="1" ht="14.4" x14ac:dyDescent="0.3"/>
    <row r="9790" s="66" customFormat="1" ht="14.4" x14ac:dyDescent="0.3"/>
    <row r="9791" s="66" customFormat="1" ht="14.4" x14ac:dyDescent="0.3"/>
    <row r="9792" s="66" customFormat="1" ht="14.4" x14ac:dyDescent="0.3"/>
    <row r="9793" s="66" customFormat="1" ht="14.4" x14ac:dyDescent="0.3"/>
    <row r="9794" s="66" customFormat="1" ht="14.4" x14ac:dyDescent="0.3"/>
    <row r="9795" s="66" customFormat="1" ht="14.4" x14ac:dyDescent="0.3"/>
    <row r="9796" s="66" customFormat="1" ht="14.4" x14ac:dyDescent="0.3"/>
    <row r="9797" s="66" customFormat="1" ht="14.4" x14ac:dyDescent="0.3"/>
    <row r="9798" s="66" customFormat="1" ht="14.4" x14ac:dyDescent="0.3"/>
    <row r="9799" s="66" customFormat="1" ht="14.4" x14ac:dyDescent="0.3"/>
    <row r="9800" s="66" customFormat="1" ht="14.4" x14ac:dyDescent="0.3"/>
    <row r="9801" s="66" customFormat="1" ht="14.4" x14ac:dyDescent="0.3"/>
    <row r="9802" s="66" customFormat="1" ht="14.4" x14ac:dyDescent="0.3"/>
    <row r="9803" s="66" customFormat="1" ht="14.4" x14ac:dyDescent="0.3"/>
    <row r="9804" s="66" customFormat="1" ht="14.4" x14ac:dyDescent="0.3"/>
    <row r="9805" s="66" customFormat="1" ht="14.4" x14ac:dyDescent="0.3"/>
    <row r="9806" s="66" customFormat="1" ht="14.4" x14ac:dyDescent="0.3"/>
    <row r="9807" s="66" customFormat="1" ht="14.4" x14ac:dyDescent="0.3"/>
    <row r="9808" s="66" customFormat="1" ht="14.4" x14ac:dyDescent="0.3"/>
    <row r="9809" s="66" customFormat="1" ht="14.4" x14ac:dyDescent="0.3"/>
    <row r="9810" s="66" customFormat="1" ht="14.4" x14ac:dyDescent="0.3"/>
    <row r="9811" s="66" customFormat="1" ht="14.4" x14ac:dyDescent="0.3"/>
    <row r="9812" s="66" customFormat="1" ht="14.4" x14ac:dyDescent="0.3"/>
    <row r="9813" s="66" customFormat="1" ht="14.4" x14ac:dyDescent="0.3"/>
    <row r="9814" s="66" customFormat="1" ht="14.4" x14ac:dyDescent="0.3"/>
    <row r="9815" s="66" customFormat="1" ht="14.4" x14ac:dyDescent="0.3"/>
    <row r="9816" s="66" customFormat="1" ht="14.4" x14ac:dyDescent="0.3"/>
    <row r="9817" s="66" customFormat="1" ht="14.4" x14ac:dyDescent="0.3"/>
    <row r="9818" s="66" customFormat="1" ht="14.4" x14ac:dyDescent="0.3"/>
    <row r="9819" s="66" customFormat="1" ht="14.4" x14ac:dyDescent="0.3"/>
    <row r="9820" s="66" customFormat="1" ht="14.4" x14ac:dyDescent="0.3"/>
    <row r="9821" s="66" customFormat="1" ht="14.4" x14ac:dyDescent="0.3"/>
    <row r="9822" s="66" customFormat="1" ht="14.4" x14ac:dyDescent="0.3"/>
    <row r="9823" s="66" customFormat="1" ht="14.4" x14ac:dyDescent="0.3"/>
    <row r="9824" s="66" customFormat="1" ht="14.4" x14ac:dyDescent="0.3"/>
    <row r="9825" s="66" customFormat="1" ht="14.4" x14ac:dyDescent="0.3"/>
    <row r="9826" s="66" customFormat="1" ht="14.4" x14ac:dyDescent="0.3"/>
    <row r="9827" s="66" customFormat="1" ht="14.4" x14ac:dyDescent="0.3"/>
    <row r="9828" s="66" customFormat="1" ht="14.4" x14ac:dyDescent="0.3"/>
    <row r="9829" s="66" customFormat="1" ht="14.4" x14ac:dyDescent="0.3"/>
    <row r="9830" s="66" customFormat="1" ht="14.4" x14ac:dyDescent="0.3"/>
    <row r="9831" s="66" customFormat="1" ht="14.4" x14ac:dyDescent="0.3"/>
    <row r="9832" s="66" customFormat="1" ht="14.4" x14ac:dyDescent="0.3"/>
    <row r="9833" s="66" customFormat="1" ht="14.4" x14ac:dyDescent="0.3"/>
    <row r="9834" s="66" customFormat="1" ht="14.4" x14ac:dyDescent="0.3"/>
    <row r="9835" s="66" customFormat="1" ht="14.4" x14ac:dyDescent="0.3"/>
    <row r="9836" s="66" customFormat="1" ht="14.4" x14ac:dyDescent="0.3"/>
    <row r="9837" s="66" customFormat="1" ht="14.4" x14ac:dyDescent="0.3"/>
    <row r="9838" s="66" customFormat="1" ht="14.4" x14ac:dyDescent="0.3"/>
    <row r="9839" s="66" customFormat="1" ht="14.4" x14ac:dyDescent="0.3"/>
    <row r="9840" s="66" customFormat="1" ht="14.4" x14ac:dyDescent="0.3"/>
    <row r="9841" s="66" customFormat="1" ht="14.4" x14ac:dyDescent="0.3"/>
    <row r="9842" s="66" customFormat="1" ht="14.4" x14ac:dyDescent="0.3"/>
    <row r="9843" s="66" customFormat="1" ht="14.4" x14ac:dyDescent="0.3"/>
    <row r="9844" s="66" customFormat="1" ht="14.4" x14ac:dyDescent="0.3"/>
    <row r="9845" s="66" customFormat="1" ht="14.4" x14ac:dyDescent="0.3"/>
    <row r="9846" s="66" customFormat="1" ht="14.4" x14ac:dyDescent="0.3"/>
    <row r="9847" s="66" customFormat="1" ht="14.4" x14ac:dyDescent="0.3"/>
    <row r="9848" s="66" customFormat="1" ht="14.4" x14ac:dyDescent="0.3"/>
    <row r="9849" s="66" customFormat="1" ht="14.4" x14ac:dyDescent="0.3"/>
    <row r="9850" s="66" customFormat="1" ht="14.4" x14ac:dyDescent="0.3"/>
    <row r="9851" s="66" customFormat="1" ht="14.4" x14ac:dyDescent="0.3"/>
    <row r="9852" s="66" customFormat="1" ht="14.4" x14ac:dyDescent="0.3"/>
    <row r="9853" s="66" customFormat="1" ht="14.4" x14ac:dyDescent="0.3"/>
    <row r="9854" s="66" customFormat="1" ht="14.4" x14ac:dyDescent="0.3"/>
    <row r="9855" s="66" customFormat="1" ht="14.4" x14ac:dyDescent="0.3"/>
    <row r="9856" s="66" customFormat="1" ht="14.4" x14ac:dyDescent="0.3"/>
    <row r="9857" s="66" customFormat="1" ht="14.4" x14ac:dyDescent="0.3"/>
    <row r="9858" s="66" customFormat="1" ht="14.4" x14ac:dyDescent="0.3"/>
    <row r="9859" s="66" customFormat="1" ht="14.4" x14ac:dyDescent="0.3"/>
    <row r="9860" s="66" customFormat="1" ht="14.4" x14ac:dyDescent="0.3"/>
    <row r="9861" s="66" customFormat="1" ht="14.4" x14ac:dyDescent="0.3"/>
    <row r="9862" s="66" customFormat="1" ht="14.4" x14ac:dyDescent="0.3"/>
    <row r="9863" s="66" customFormat="1" ht="14.4" x14ac:dyDescent="0.3"/>
    <row r="9864" s="66" customFormat="1" ht="14.4" x14ac:dyDescent="0.3"/>
    <row r="9865" s="66" customFormat="1" ht="14.4" x14ac:dyDescent="0.3"/>
    <row r="9866" s="66" customFormat="1" ht="14.4" x14ac:dyDescent="0.3"/>
    <row r="9867" s="66" customFormat="1" ht="14.4" x14ac:dyDescent="0.3"/>
    <row r="9868" s="66" customFormat="1" ht="14.4" x14ac:dyDescent="0.3"/>
    <row r="9869" s="66" customFormat="1" ht="14.4" x14ac:dyDescent="0.3"/>
    <row r="9870" s="66" customFormat="1" ht="14.4" x14ac:dyDescent="0.3"/>
    <row r="9871" s="66" customFormat="1" ht="14.4" x14ac:dyDescent="0.3"/>
    <row r="9872" s="66" customFormat="1" ht="14.4" x14ac:dyDescent="0.3"/>
    <row r="9873" s="66" customFormat="1" ht="14.4" x14ac:dyDescent="0.3"/>
    <row r="9874" s="66" customFormat="1" ht="14.4" x14ac:dyDescent="0.3"/>
    <row r="9875" s="66" customFormat="1" ht="14.4" x14ac:dyDescent="0.3"/>
    <row r="9876" s="66" customFormat="1" ht="14.4" x14ac:dyDescent="0.3"/>
    <row r="9877" s="66" customFormat="1" ht="14.4" x14ac:dyDescent="0.3"/>
    <row r="9878" s="66" customFormat="1" ht="14.4" x14ac:dyDescent="0.3"/>
    <row r="9879" s="66" customFormat="1" ht="14.4" x14ac:dyDescent="0.3"/>
    <row r="9880" s="66" customFormat="1" ht="14.4" x14ac:dyDescent="0.3"/>
    <row r="9881" s="66" customFormat="1" ht="14.4" x14ac:dyDescent="0.3"/>
    <row r="9882" s="66" customFormat="1" ht="14.4" x14ac:dyDescent="0.3"/>
    <row r="9883" s="66" customFormat="1" ht="14.4" x14ac:dyDescent="0.3"/>
    <row r="9884" s="66" customFormat="1" ht="14.4" x14ac:dyDescent="0.3"/>
    <row r="9885" s="66" customFormat="1" ht="14.4" x14ac:dyDescent="0.3"/>
    <row r="9886" s="66" customFormat="1" ht="14.4" x14ac:dyDescent="0.3"/>
    <row r="9887" s="66" customFormat="1" ht="14.4" x14ac:dyDescent="0.3"/>
    <row r="9888" s="66" customFormat="1" ht="14.4" x14ac:dyDescent="0.3"/>
    <row r="9889" s="66" customFormat="1" ht="14.4" x14ac:dyDescent="0.3"/>
    <row r="9890" s="66" customFormat="1" ht="14.4" x14ac:dyDescent="0.3"/>
    <row r="9891" s="66" customFormat="1" ht="14.4" x14ac:dyDescent="0.3"/>
    <row r="9892" s="66" customFormat="1" ht="14.4" x14ac:dyDescent="0.3"/>
    <row r="9893" s="66" customFormat="1" ht="14.4" x14ac:dyDescent="0.3"/>
    <row r="9894" s="66" customFormat="1" ht="14.4" x14ac:dyDescent="0.3"/>
    <row r="9895" s="66" customFormat="1" ht="14.4" x14ac:dyDescent="0.3"/>
    <row r="9896" s="66" customFormat="1" ht="14.4" x14ac:dyDescent="0.3"/>
    <row r="9897" s="66" customFormat="1" ht="14.4" x14ac:dyDescent="0.3"/>
    <row r="9898" s="66" customFormat="1" ht="14.4" x14ac:dyDescent="0.3"/>
    <row r="9899" s="66" customFormat="1" ht="14.4" x14ac:dyDescent="0.3"/>
    <row r="9900" s="66" customFormat="1" ht="14.4" x14ac:dyDescent="0.3"/>
    <row r="9901" s="66" customFormat="1" ht="14.4" x14ac:dyDescent="0.3"/>
    <row r="9902" s="66" customFormat="1" ht="14.4" x14ac:dyDescent="0.3"/>
    <row r="9903" s="66" customFormat="1" ht="14.4" x14ac:dyDescent="0.3"/>
    <row r="9904" s="66" customFormat="1" ht="14.4" x14ac:dyDescent="0.3"/>
    <row r="9905" s="66" customFormat="1" ht="14.4" x14ac:dyDescent="0.3"/>
    <row r="9906" s="66" customFormat="1" ht="14.4" x14ac:dyDescent="0.3"/>
    <row r="9907" s="66" customFormat="1" ht="14.4" x14ac:dyDescent="0.3"/>
    <row r="9908" s="66" customFormat="1" ht="14.4" x14ac:dyDescent="0.3"/>
    <row r="9909" s="66" customFormat="1" ht="14.4" x14ac:dyDescent="0.3"/>
    <row r="9910" s="66" customFormat="1" ht="14.4" x14ac:dyDescent="0.3"/>
    <row r="9911" s="66" customFormat="1" ht="14.4" x14ac:dyDescent="0.3"/>
    <row r="9912" s="66" customFormat="1" ht="14.4" x14ac:dyDescent="0.3"/>
    <row r="9913" s="66" customFormat="1" ht="14.4" x14ac:dyDescent="0.3"/>
    <row r="9914" s="66" customFormat="1" ht="14.4" x14ac:dyDescent="0.3"/>
    <row r="9915" s="66" customFormat="1" ht="14.4" x14ac:dyDescent="0.3"/>
    <row r="9916" s="66" customFormat="1" ht="14.4" x14ac:dyDescent="0.3"/>
    <row r="9917" s="66" customFormat="1" ht="14.4" x14ac:dyDescent="0.3"/>
    <row r="9918" s="66" customFormat="1" ht="14.4" x14ac:dyDescent="0.3"/>
    <row r="9919" s="66" customFormat="1" ht="14.4" x14ac:dyDescent="0.3"/>
    <row r="9920" s="66" customFormat="1" ht="14.4" x14ac:dyDescent="0.3"/>
    <row r="9921" s="66" customFormat="1" ht="14.4" x14ac:dyDescent="0.3"/>
    <row r="9922" s="66" customFormat="1" ht="14.4" x14ac:dyDescent="0.3"/>
    <row r="9923" s="66" customFormat="1" ht="14.4" x14ac:dyDescent="0.3"/>
    <row r="9924" s="66" customFormat="1" ht="14.4" x14ac:dyDescent="0.3"/>
    <row r="9925" s="66" customFormat="1" ht="14.4" x14ac:dyDescent="0.3"/>
    <row r="9926" s="66" customFormat="1" ht="14.4" x14ac:dyDescent="0.3"/>
    <row r="9927" s="66" customFormat="1" ht="14.4" x14ac:dyDescent="0.3"/>
    <row r="9928" s="66" customFormat="1" ht="14.4" x14ac:dyDescent="0.3"/>
    <row r="9929" s="66" customFormat="1" ht="14.4" x14ac:dyDescent="0.3"/>
    <row r="9930" s="66" customFormat="1" ht="14.4" x14ac:dyDescent="0.3"/>
    <row r="9931" s="66" customFormat="1" ht="14.4" x14ac:dyDescent="0.3"/>
    <row r="9932" s="66" customFormat="1" ht="14.4" x14ac:dyDescent="0.3"/>
    <row r="9933" s="66" customFormat="1" ht="14.4" x14ac:dyDescent="0.3"/>
    <row r="9934" s="66" customFormat="1" ht="14.4" x14ac:dyDescent="0.3"/>
    <row r="9935" s="66" customFormat="1" ht="14.4" x14ac:dyDescent="0.3"/>
    <row r="9936" s="66" customFormat="1" ht="14.4" x14ac:dyDescent="0.3"/>
    <row r="9937" s="66" customFormat="1" ht="14.4" x14ac:dyDescent="0.3"/>
    <row r="9938" s="66" customFormat="1" ht="14.4" x14ac:dyDescent="0.3"/>
    <row r="9939" s="66" customFormat="1" ht="14.4" x14ac:dyDescent="0.3"/>
    <row r="9940" s="66" customFormat="1" ht="14.4" x14ac:dyDescent="0.3"/>
    <row r="9941" s="66" customFormat="1" ht="14.4" x14ac:dyDescent="0.3"/>
    <row r="9942" s="66" customFormat="1" ht="14.4" x14ac:dyDescent="0.3"/>
    <row r="9943" s="66" customFormat="1" ht="14.4" x14ac:dyDescent="0.3"/>
    <row r="9944" s="66" customFormat="1" ht="14.4" x14ac:dyDescent="0.3"/>
    <row r="9945" s="66" customFormat="1" ht="14.4" x14ac:dyDescent="0.3"/>
    <row r="9946" s="66" customFormat="1" ht="14.4" x14ac:dyDescent="0.3"/>
    <row r="9947" s="66" customFormat="1" ht="14.4" x14ac:dyDescent="0.3"/>
    <row r="9948" s="66" customFormat="1" ht="14.4" x14ac:dyDescent="0.3"/>
    <row r="9949" s="66" customFormat="1" ht="14.4" x14ac:dyDescent="0.3"/>
    <row r="9950" s="66" customFormat="1" ht="14.4" x14ac:dyDescent="0.3"/>
    <row r="9951" s="66" customFormat="1" ht="14.4" x14ac:dyDescent="0.3"/>
    <row r="9952" s="66" customFormat="1" ht="14.4" x14ac:dyDescent="0.3"/>
    <row r="9953" s="66" customFormat="1" ht="14.4" x14ac:dyDescent="0.3"/>
    <row r="9954" s="66" customFormat="1" ht="14.4" x14ac:dyDescent="0.3"/>
    <row r="9955" s="66" customFormat="1" ht="14.4" x14ac:dyDescent="0.3"/>
    <row r="9956" s="66" customFormat="1" ht="14.4" x14ac:dyDescent="0.3"/>
    <row r="9957" s="66" customFormat="1" ht="14.4" x14ac:dyDescent="0.3"/>
    <row r="9958" s="66" customFormat="1" ht="14.4" x14ac:dyDescent="0.3"/>
    <row r="9959" s="66" customFormat="1" ht="14.4" x14ac:dyDescent="0.3"/>
    <row r="9960" s="66" customFormat="1" ht="14.4" x14ac:dyDescent="0.3"/>
    <row r="9961" s="66" customFormat="1" ht="14.4" x14ac:dyDescent="0.3"/>
    <row r="9962" s="66" customFormat="1" ht="14.4" x14ac:dyDescent="0.3"/>
    <row r="9963" s="66" customFormat="1" ht="14.4" x14ac:dyDescent="0.3"/>
    <row r="9964" s="66" customFormat="1" ht="14.4" x14ac:dyDescent="0.3"/>
    <row r="9965" s="66" customFormat="1" ht="14.4" x14ac:dyDescent="0.3"/>
    <row r="9966" s="66" customFormat="1" ht="14.4" x14ac:dyDescent="0.3"/>
    <row r="9967" s="66" customFormat="1" ht="14.4" x14ac:dyDescent="0.3"/>
    <row r="9968" s="66" customFormat="1" ht="14.4" x14ac:dyDescent="0.3"/>
    <row r="9969" s="66" customFormat="1" ht="14.4" x14ac:dyDescent="0.3"/>
    <row r="9970" s="66" customFormat="1" ht="14.4" x14ac:dyDescent="0.3"/>
    <row r="9971" s="66" customFormat="1" ht="14.4" x14ac:dyDescent="0.3"/>
    <row r="9972" s="66" customFormat="1" ht="14.4" x14ac:dyDescent="0.3"/>
    <row r="9973" s="66" customFormat="1" ht="14.4" x14ac:dyDescent="0.3"/>
    <row r="9974" s="66" customFormat="1" ht="14.4" x14ac:dyDescent="0.3"/>
    <row r="9975" s="66" customFormat="1" ht="14.4" x14ac:dyDescent="0.3"/>
    <row r="9976" s="66" customFormat="1" ht="14.4" x14ac:dyDescent="0.3"/>
    <row r="9977" s="66" customFormat="1" ht="14.4" x14ac:dyDescent="0.3"/>
    <row r="9978" s="66" customFormat="1" ht="14.4" x14ac:dyDescent="0.3"/>
    <row r="9979" s="66" customFormat="1" ht="14.4" x14ac:dyDescent="0.3"/>
    <row r="9980" s="66" customFormat="1" ht="14.4" x14ac:dyDescent="0.3"/>
    <row r="9981" s="66" customFormat="1" ht="14.4" x14ac:dyDescent="0.3"/>
    <row r="9982" s="66" customFormat="1" ht="14.4" x14ac:dyDescent="0.3"/>
    <row r="9983" s="66" customFormat="1" ht="14.4" x14ac:dyDescent="0.3"/>
    <row r="9984" s="66" customFormat="1" ht="14.4" x14ac:dyDescent="0.3"/>
    <row r="9985" s="66" customFormat="1" ht="14.4" x14ac:dyDescent="0.3"/>
    <row r="9986" s="66" customFormat="1" ht="14.4" x14ac:dyDescent="0.3"/>
    <row r="9987" s="66" customFormat="1" ht="14.4" x14ac:dyDescent="0.3"/>
    <row r="9988" s="66" customFormat="1" ht="14.4" x14ac:dyDescent="0.3"/>
    <row r="9989" s="66" customFormat="1" ht="14.4" x14ac:dyDescent="0.3"/>
    <row r="9990" s="66" customFormat="1" ht="14.4" x14ac:dyDescent="0.3"/>
    <row r="9991" s="66" customFormat="1" ht="14.4" x14ac:dyDescent="0.3"/>
    <row r="9992" s="66" customFormat="1" ht="14.4" x14ac:dyDescent="0.3"/>
    <row r="9993" s="66" customFormat="1" ht="14.4" x14ac:dyDescent="0.3"/>
    <row r="9994" s="66" customFormat="1" ht="14.4" x14ac:dyDescent="0.3"/>
    <row r="9995" s="66" customFormat="1" ht="14.4" x14ac:dyDescent="0.3"/>
    <row r="9996" s="66" customFormat="1" ht="14.4" x14ac:dyDescent="0.3"/>
    <row r="9997" s="66" customFormat="1" ht="14.4" x14ac:dyDescent="0.3"/>
    <row r="9998" s="66" customFormat="1" ht="14.4" x14ac:dyDescent="0.3"/>
    <row r="9999" s="66" customFormat="1" ht="14.4" x14ac:dyDescent="0.3"/>
    <row r="10000" s="66" customFormat="1" ht="14.4" x14ac:dyDescent="0.3"/>
    <row r="10001" s="66" customFormat="1" ht="14.4" x14ac:dyDescent="0.3"/>
    <row r="10002" s="66" customFormat="1" ht="14.4" x14ac:dyDescent="0.3"/>
    <row r="10003" s="66" customFormat="1" ht="14.4" x14ac:dyDescent="0.3"/>
    <row r="10004" s="66" customFormat="1" ht="14.4" x14ac:dyDescent="0.3"/>
    <row r="10005" s="66" customFormat="1" ht="14.4" x14ac:dyDescent="0.3"/>
    <row r="10006" s="66" customFormat="1" ht="14.4" x14ac:dyDescent="0.3"/>
    <row r="10007" s="66" customFormat="1" ht="14.4" x14ac:dyDescent="0.3"/>
    <row r="10008" s="66" customFormat="1" ht="14.4" x14ac:dyDescent="0.3"/>
    <row r="10009" s="66" customFormat="1" ht="14.4" x14ac:dyDescent="0.3"/>
    <row r="10010" s="66" customFormat="1" ht="14.4" x14ac:dyDescent="0.3"/>
    <row r="10011" s="66" customFormat="1" ht="14.4" x14ac:dyDescent="0.3"/>
    <row r="10012" s="66" customFormat="1" ht="14.4" x14ac:dyDescent="0.3"/>
    <row r="10013" s="66" customFormat="1" ht="14.4" x14ac:dyDescent="0.3"/>
    <row r="10014" s="66" customFormat="1" ht="14.4" x14ac:dyDescent="0.3"/>
    <row r="10015" s="66" customFormat="1" ht="14.4" x14ac:dyDescent="0.3"/>
    <row r="10016" s="66" customFormat="1" ht="14.4" x14ac:dyDescent="0.3"/>
    <row r="10017" s="66" customFormat="1" ht="14.4" x14ac:dyDescent="0.3"/>
    <row r="10018" s="66" customFormat="1" ht="14.4" x14ac:dyDescent="0.3"/>
    <row r="10019" s="66" customFormat="1" ht="14.4" x14ac:dyDescent="0.3"/>
    <row r="10020" s="66" customFormat="1" ht="14.4" x14ac:dyDescent="0.3"/>
    <row r="10021" s="66" customFormat="1" ht="14.4" x14ac:dyDescent="0.3"/>
    <row r="10022" s="66" customFormat="1" ht="14.4" x14ac:dyDescent="0.3"/>
    <row r="10023" s="66" customFormat="1" ht="14.4" x14ac:dyDescent="0.3"/>
    <row r="10024" s="66" customFormat="1" ht="14.4" x14ac:dyDescent="0.3"/>
    <row r="10025" s="66" customFormat="1" ht="14.4" x14ac:dyDescent="0.3"/>
    <row r="10026" s="66" customFormat="1" ht="14.4" x14ac:dyDescent="0.3"/>
    <row r="10027" s="66" customFormat="1" ht="14.4" x14ac:dyDescent="0.3"/>
    <row r="10028" s="66" customFormat="1" ht="14.4" x14ac:dyDescent="0.3"/>
    <row r="10029" s="66" customFormat="1" ht="14.4" x14ac:dyDescent="0.3"/>
    <row r="10030" s="66" customFormat="1" ht="14.4" x14ac:dyDescent="0.3"/>
    <row r="10031" s="66" customFormat="1" ht="14.4" x14ac:dyDescent="0.3"/>
    <row r="10032" s="66" customFormat="1" ht="14.4" x14ac:dyDescent="0.3"/>
    <row r="10033" spans="5:11" ht="14.4" x14ac:dyDescent="0.3">
      <c r="J10033" s="66"/>
      <c r="K10033" s="66"/>
    </row>
    <row r="10034" spans="5:11" ht="14.4" x14ac:dyDescent="0.3">
      <c r="J10034" s="66"/>
      <c r="K10034" s="66"/>
    </row>
    <row r="10035" spans="5:11" ht="14.4" x14ac:dyDescent="0.3">
      <c r="J10035" s="66"/>
      <c r="K10035" s="66"/>
    </row>
    <row r="10036" spans="5:11" ht="14.4" x14ac:dyDescent="0.3">
      <c r="J10036" s="66"/>
      <c r="K10036" s="66"/>
    </row>
    <row r="10037" spans="5:11" ht="14.4" x14ac:dyDescent="0.3">
      <c r="J10037" s="66"/>
      <c r="K10037" s="66"/>
    </row>
    <row r="10038" spans="5:11" ht="14.4" x14ac:dyDescent="0.3">
      <c r="J10038" s="66"/>
      <c r="K10038" s="66"/>
    </row>
    <row r="10039" spans="5:11" ht="14.4" x14ac:dyDescent="0.3">
      <c r="J10039" s="66"/>
      <c r="K10039" s="66"/>
    </row>
    <row r="10040" spans="5:11" ht="14.4" x14ac:dyDescent="0.3">
      <c r="J10040" s="66"/>
      <c r="K10040" s="66"/>
    </row>
    <row r="10041" spans="5:11" ht="14.4" x14ac:dyDescent="0.3">
      <c r="J10041" s="66"/>
      <c r="K10041" s="66"/>
    </row>
    <row r="10042" spans="5:11" x14ac:dyDescent="0.35">
      <c r="E10042" s="74"/>
    </row>
    <row r="10043" spans="5:11" x14ac:dyDescent="0.35">
      <c r="E10043" s="74"/>
    </row>
    <row r="10044" spans="5:11" x14ac:dyDescent="0.35">
      <c r="E10044" s="74"/>
    </row>
    <row r="10045" spans="5:11" x14ac:dyDescent="0.35">
      <c r="E10045" s="74"/>
    </row>
    <row r="10046" spans="5:11" x14ac:dyDescent="0.35">
      <c r="E10046" s="74"/>
    </row>
    <row r="10047" spans="5:11" x14ac:dyDescent="0.35">
      <c r="E10047" s="74"/>
    </row>
    <row r="10048" spans="5:11" x14ac:dyDescent="0.35">
      <c r="E10048" s="74"/>
    </row>
    <row r="10049" spans="5:5" x14ac:dyDescent="0.35">
      <c r="E10049" s="74"/>
    </row>
    <row r="10050" spans="5:5" x14ac:dyDescent="0.35">
      <c r="E10050" s="74"/>
    </row>
    <row r="10051" spans="5:5" x14ac:dyDescent="0.35">
      <c r="E10051" s="74"/>
    </row>
    <row r="10052" spans="5:5" x14ac:dyDescent="0.35">
      <c r="E10052" s="74"/>
    </row>
    <row r="10053" spans="5:5" x14ac:dyDescent="0.35">
      <c r="E10053" s="74"/>
    </row>
    <row r="10054" spans="5:5" x14ac:dyDescent="0.35">
      <c r="E10054" s="74"/>
    </row>
    <row r="10055" spans="5:5" x14ac:dyDescent="0.35">
      <c r="E10055" s="74"/>
    </row>
    <row r="10056" spans="5:5" x14ac:dyDescent="0.35">
      <c r="E10056" s="74"/>
    </row>
    <row r="10057" spans="5:5" x14ac:dyDescent="0.35">
      <c r="E10057" s="74"/>
    </row>
    <row r="10058" spans="5:5" x14ac:dyDescent="0.35">
      <c r="E10058" s="74"/>
    </row>
    <row r="10059" spans="5:5" x14ac:dyDescent="0.35">
      <c r="E10059" s="74"/>
    </row>
    <row r="10060" spans="5:5" x14ac:dyDescent="0.35">
      <c r="E10060" s="74"/>
    </row>
    <row r="10061" spans="5:5" x14ac:dyDescent="0.35">
      <c r="E10061" s="74"/>
    </row>
    <row r="10062" spans="5:5" x14ac:dyDescent="0.35">
      <c r="E10062" s="74"/>
    </row>
    <row r="10063" spans="5:5" x14ac:dyDescent="0.35">
      <c r="E10063" s="74"/>
    </row>
    <row r="10064" spans="5:5" x14ac:dyDescent="0.35">
      <c r="E10064" s="74"/>
    </row>
    <row r="10065" spans="5:5" x14ac:dyDescent="0.35">
      <c r="E10065" s="74"/>
    </row>
    <row r="10066" spans="5:5" x14ac:dyDescent="0.35">
      <c r="E10066" s="74"/>
    </row>
    <row r="10067" spans="5:5" x14ac:dyDescent="0.35">
      <c r="E10067" s="74"/>
    </row>
    <row r="10068" spans="5:5" x14ac:dyDescent="0.35">
      <c r="E10068" s="74"/>
    </row>
    <row r="10069" spans="5:5" x14ac:dyDescent="0.35">
      <c r="E10069" s="74"/>
    </row>
    <row r="10070" spans="5:5" x14ac:dyDescent="0.35">
      <c r="E10070" s="74"/>
    </row>
    <row r="10071" spans="5:5" x14ac:dyDescent="0.35">
      <c r="E10071" s="74"/>
    </row>
    <row r="10072" spans="5:5" x14ac:dyDescent="0.35">
      <c r="E10072" s="74"/>
    </row>
    <row r="10073" spans="5:5" x14ac:dyDescent="0.35">
      <c r="E10073" s="74"/>
    </row>
    <row r="10074" spans="5:5" x14ac:dyDescent="0.35">
      <c r="E10074" s="74"/>
    </row>
    <row r="10075" spans="5:5" x14ac:dyDescent="0.35">
      <c r="E10075" s="74"/>
    </row>
    <row r="10076" spans="5:5" x14ac:dyDescent="0.35">
      <c r="E10076" s="74"/>
    </row>
    <row r="10077" spans="5:5" x14ac:dyDescent="0.35">
      <c r="E10077" s="74"/>
    </row>
    <row r="10078" spans="5:5" x14ac:dyDescent="0.35">
      <c r="E10078" s="74"/>
    </row>
    <row r="10079" spans="5:5" x14ac:dyDescent="0.35">
      <c r="E10079" s="74"/>
    </row>
    <row r="10080" spans="5:5" x14ac:dyDescent="0.35">
      <c r="E10080" s="74"/>
    </row>
    <row r="10081" spans="5:5" x14ac:dyDescent="0.35">
      <c r="E10081" s="74"/>
    </row>
    <row r="10082" spans="5:5" x14ac:dyDescent="0.35">
      <c r="E10082" s="74"/>
    </row>
    <row r="10083" spans="5:5" x14ac:dyDescent="0.35">
      <c r="E10083" s="74"/>
    </row>
    <row r="10084" spans="5:5" x14ac:dyDescent="0.35">
      <c r="E10084" s="74"/>
    </row>
    <row r="10085" spans="5:5" x14ac:dyDescent="0.35">
      <c r="E10085" s="74"/>
    </row>
    <row r="10086" spans="5:5" x14ac:dyDescent="0.35">
      <c r="E10086" s="74"/>
    </row>
    <row r="10087" spans="5:5" x14ac:dyDescent="0.35">
      <c r="E10087" s="74"/>
    </row>
    <row r="10088" spans="5:5" x14ac:dyDescent="0.35">
      <c r="E10088" s="74"/>
    </row>
    <row r="10089" spans="5:5" x14ac:dyDescent="0.35">
      <c r="E10089" s="74"/>
    </row>
    <row r="10090" spans="5:5" x14ac:dyDescent="0.35">
      <c r="E10090" s="74"/>
    </row>
    <row r="10091" spans="5:5" x14ac:dyDescent="0.35">
      <c r="E10091" s="74"/>
    </row>
    <row r="10092" spans="5:5" x14ac:dyDescent="0.35">
      <c r="E10092" s="74"/>
    </row>
    <row r="10093" spans="5:5" x14ac:dyDescent="0.35">
      <c r="E10093" s="74"/>
    </row>
    <row r="10094" spans="5:5" x14ac:dyDescent="0.35">
      <c r="E10094" s="74"/>
    </row>
    <row r="10095" spans="5:5" x14ac:dyDescent="0.35">
      <c r="E10095" s="74"/>
    </row>
    <row r="10096" spans="5:5" x14ac:dyDescent="0.35">
      <c r="E10096" s="74"/>
    </row>
    <row r="10097" spans="5:5" x14ac:dyDescent="0.35">
      <c r="E10097" s="74"/>
    </row>
    <row r="10098" spans="5:5" x14ac:dyDescent="0.35">
      <c r="E10098" s="74"/>
    </row>
    <row r="10099" spans="5:5" x14ac:dyDescent="0.35">
      <c r="E10099" s="74"/>
    </row>
    <row r="10100" spans="5:5" x14ac:dyDescent="0.35">
      <c r="E10100" s="74"/>
    </row>
    <row r="10101" spans="5:5" x14ac:dyDescent="0.35">
      <c r="E10101" s="74"/>
    </row>
    <row r="10102" spans="5:5" x14ac:dyDescent="0.35">
      <c r="E10102" s="74"/>
    </row>
    <row r="10103" spans="5:5" x14ac:dyDescent="0.35">
      <c r="E10103" s="74"/>
    </row>
    <row r="10104" spans="5:5" x14ac:dyDescent="0.35">
      <c r="E10104" s="74"/>
    </row>
    <row r="10105" spans="5:5" x14ac:dyDescent="0.35">
      <c r="E10105" s="74"/>
    </row>
    <row r="10106" spans="5:5" x14ac:dyDescent="0.35">
      <c r="E10106" s="74"/>
    </row>
    <row r="10107" spans="5:5" x14ac:dyDescent="0.35">
      <c r="E10107" s="74"/>
    </row>
    <row r="10108" spans="5:5" x14ac:dyDescent="0.35">
      <c r="E10108" s="74"/>
    </row>
    <row r="10109" spans="5:5" x14ac:dyDescent="0.35">
      <c r="E10109" s="74"/>
    </row>
    <row r="10110" spans="5:5" x14ac:dyDescent="0.35">
      <c r="E10110" s="74"/>
    </row>
    <row r="10111" spans="5:5" x14ac:dyDescent="0.35">
      <c r="E10111" s="74"/>
    </row>
    <row r="10112" spans="5:5" x14ac:dyDescent="0.35">
      <c r="E10112" s="74"/>
    </row>
    <row r="10113" spans="5:5" x14ac:dyDescent="0.35">
      <c r="E10113" s="74"/>
    </row>
    <row r="10114" spans="5:5" x14ac:dyDescent="0.35">
      <c r="E10114" s="74"/>
    </row>
    <row r="10115" spans="5:5" x14ac:dyDescent="0.35">
      <c r="E10115" s="74"/>
    </row>
    <row r="10116" spans="5:5" x14ac:dyDescent="0.35">
      <c r="E10116" s="74"/>
    </row>
    <row r="10117" spans="5:5" x14ac:dyDescent="0.35">
      <c r="E10117" s="74"/>
    </row>
    <row r="10118" spans="5:5" x14ac:dyDescent="0.35">
      <c r="E10118" s="74"/>
    </row>
    <row r="10119" spans="5:5" x14ac:dyDescent="0.35">
      <c r="E10119" s="74"/>
    </row>
    <row r="10120" spans="5:5" x14ac:dyDescent="0.35">
      <c r="E10120" s="74"/>
    </row>
    <row r="10121" spans="5:5" x14ac:dyDescent="0.35">
      <c r="E10121" s="74"/>
    </row>
    <row r="10122" spans="5:5" x14ac:dyDescent="0.35">
      <c r="E10122" s="74"/>
    </row>
    <row r="10123" spans="5:5" x14ac:dyDescent="0.35">
      <c r="E10123" s="74"/>
    </row>
    <row r="10124" spans="5:5" x14ac:dyDescent="0.35">
      <c r="E10124" s="74"/>
    </row>
    <row r="10125" spans="5:5" x14ac:dyDescent="0.35">
      <c r="E10125" s="74"/>
    </row>
    <row r="10126" spans="5:5" x14ac:dyDescent="0.35">
      <c r="E10126" s="74"/>
    </row>
    <row r="10127" spans="5:5" x14ac:dyDescent="0.35">
      <c r="E10127" s="74"/>
    </row>
    <row r="10128" spans="5:5" x14ac:dyDescent="0.35">
      <c r="E10128" s="74"/>
    </row>
    <row r="10129" spans="5:5" x14ac:dyDescent="0.35">
      <c r="E10129" s="74"/>
    </row>
    <row r="10130" spans="5:5" x14ac:dyDescent="0.35">
      <c r="E10130" s="74"/>
    </row>
    <row r="10131" spans="5:5" x14ac:dyDescent="0.35">
      <c r="E10131" s="74"/>
    </row>
    <row r="10132" spans="5:5" x14ac:dyDescent="0.35">
      <c r="E10132" s="74"/>
    </row>
    <row r="10133" spans="5:5" x14ac:dyDescent="0.35">
      <c r="E10133" s="74"/>
    </row>
    <row r="10134" spans="5:5" x14ac:dyDescent="0.35">
      <c r="E10134" s="74"/>
    </row>
    <row r="10135" spans="5:5" x14ac:dyDescent="0.35">
      <c r="E10135" s="74"/>
    </row>
    <row r="10136" spans="5:5" x14ac:dyDescent="0.35">
      <c r="E10136" s="74"/>
    </row>
    <row r="10137" spans="5:5" x14ac:dyDescent="0.35">
      <c r="E10137" s="74"/>
    </row>
    <row r="10138" spans="5:5" x14ac:dyDescent="0.35">
      <c r="E10138" s="74"/>
    </row>
    <row r="10139" spans="5:5" ht="18.600000000000001" thickBot="1" x14ac:dyDescent="0.4">
      <c r="E10139" s="77"/>
    </row>
    <row r="10140" spans="5:5" x14ac:dyDescent="0.35">
      <c r="E10140" s="74"/>
    </row>
    <row r="10141" spans="5:5" x14ac:dyDescent="0.35">
      <c r="E10141" s="74"/>
    </row>
    <row r="10142" spans="5:5" x14ac:dyDescent="0.35">
      <c r="E10142" s="74"/>
    </row>
    <row r="10143" spans="5:5" x14ac:dyDescent="0.35">
      <c r="E10143" s="74"/>
    </row>
    <row r="10144" spans="5:5" x14ac:dyDescent="0.35">
      <c r="E10144" s="74"/>
    </row>
    <row r="10145" spans="5:5" x14ac:dyDescent="0.35">
      <c r="E10145" s="74"/>
    </row>
    <row r="10146" spans="5:5" x14ac:dyDescent="0.35">
      <c r="E10146" s="74"/>
    </row>
    <row r="10147" spans="5:5" x14ac:dyDescent="0.35">
      <c r="E10147" s="74"/>
    </row>
    <row r="10148" spans="5:5" x14ac:dyDescent="0.35">
      <c r="E10148" s="74"/>
    </row>
    <row r="10149" spans="5:5" x14ac:dyDescent="0.35">
      <c r="E10149" s="74"/>
    </row>
    <row r="10150" spans="5:5" x14ac:dyDescent="0.35">
      <c r="E10150" s="74"/>
    </row>
    <row r="10151" spans="5:5" x14ac:dyDescent="0.35">
      <c r="E10151" s="74"/>
    </row>
    <row r="10152" spans="5:5" x14ac:dyDescent="0.35">
      <c r="E10152" s="74"/>
    </row>
    <row r="10153" spans="5:5" x14ac:dyDescent="0.35">
      <c r="E10153" s="74"/>
    </row>
    <row r="10154" spans="5:5" x14ac:dyDescent="0.35">
      <c r="E10154" s="74"/>
    </row>
    <row r="10155" spans="5:5" x14ac:dyDescent="0.35">
      <c r="E10155" s="74"/>
    </row>
    <row r="10156" spans="5:5" x14ac:dyDescent="0.35">
      <c r="E10156" s="74"/>
    </row>
    <row r="10157" spans="5:5" x14ac:dyDescent="0.35">
      <c r="E10157" s="74"/>
    </row>
    <row r="10158" spans="5:5" x14ac:dyDescent="0.35">
      <c r="E10158" s="74"/>
    </row>
    <row r="10159" spans="5:5" x14ac:dyDescent="0.35">
      <c r="E10159" s="74"/>
    </row>
    <row r="10160" spans="5:5" x14ac:dyDescent="0.35">
      <c r="E10160" s="74"/>
    </row>
    <row r="10161" spans="5:5" x14ac:dyDescent="0.35">
      <c r="E10161" s="74"/>
    </row>
    <row r="10162" spans="5:5" x14ac:dyDescent="0.35">
      <c r="E10162" s="74"/>
    </row>
    <row r="10163" spans="5:5" x14ac:dyDescent="0.35">
      <c r="E10163" s="74"/>
    </row>
    <row r="10164" spans="5:5" x14ac:dyDescent="0.35">
      <c r="E10164" s="74"/>
    </row>
    <row r="10165" spans="5:5" x14ac:dyDescent="0.35">
      <c r="E10165" s="74"/>
    </row>
    <row r="10166" spans="5:5" x14ac:dyDescent="0.35">
      <c r="E10166" s="74"/>
    </row>
    <row r="10167" spans="5:5" x14ac:dyDescent="0.35">
      <c r="E10167" s="74"/>
    </row>
    <row r="10168" spans="5:5" x14ac:dyDescent="0.35">
      <c r="E10168" s="74"/>
    </row>
    <row r="10169" spans="5:5" x14ac:dyDescent="0.35">
      <c r="E10169" s="74"/>
    </row>
    <row r="10170" spans="5:5" x14ac:dyDescent="0.35">
      <c r="E10170" s="74"/>
    </row>
    <row r="10171" spans="5:5" x14ac:dyDescent="0.35">
      <c r="E10171" s="74"/>
    </row>
    <row r="10172" spans="5:5" x14ac:dyDescent="0.35">
      <c r="E10172" s="74"/>
    </row>
    <row r="10173" spans="5:5" x14ac:dyDescent="0.35">
      <c r="E10173" s="74"/>
    </row>
    <row r="10174" spans="5:5" x14ac:dyDescent="0.35">
      <c r="E10174" s="74"/>
    </row>
    <row r="10175" spans="5:5" x14ac:dyDescent="0.35">
      <c r="E10175" s="74"/>
    </row>
    <row r="10176" spans="5:5" x14ac:dyDescent="0.35">
      <c r="E10176" s="74"/>
    </row>
    <row r="10177" spans="5:5" x14ac:dyDescent="0.35">
      <c r="E10177" s="74"/>
    </row>
    <row r="10178" spans="5:5" x14ac:dyDescent="0.35">
      <c r="E10178" s="74"/>
    </row>
    <row r="10179" spans="5:5" x14ac:dyDescent="0.35">
      <c r="E10179" s="74"/>
    </row>
    <row r="10180" spans="5:5" x14ac:dyDescent="0.35">
      <c r="E10180" s="74"/>
    </row>
    <row r="10181" spans="5:5" x14ac:dyDescent="0.35">
      <c r="E10181" s="74"/>
    </row>
    <row r="10182" spans="5:5" x14ac:dyDescent="0.35">
      <c r="E10182" s="74"/>
    </row>
    <row r="10183" spans="5:5" x14ac:dyDescent="0.35">
      <c r="E10183" s="74"/>
    </row>
    <row r="10184" spans="5:5" x14ac:dyDescent="0.35">
      <c r="E10184" s="74"/>
    </row>
    <row r="10185" spans="5:5" x14ac:dyDescent="0.35">
      <c r="E10185" s="74"/>
    </row>
    <row r="10186" spans="5:5" x14ac:dyDescent="0.35">
      <c r="E10186" s="74"/>
    </row>
    <row r="10187" spans="5:5" x14ac:dyDescent="0.35">
      <c r="E10187" s="74"/>
    </row>
    <row r="10188" spans="5:5" x14ac:dyDescent="0.35">
      <c r="E10188" s="74"/>
    </row>
    <row r="10189" spans="5:5" x14ac:dyDescent="0.35">
      <c r="E10189" s="74"/>
    </row>
    <row r="10190" spans="5:5" x14ac:dyDescent="0.35">
      <c r="E10190" s="74"/>
    </row>
    <row r="10191" spans="5:5" x14ac:dyDescent="0.35">
      <c r="E10191" s="74"/>
    </row>
    <row r="10192" spans="5:5" x14ac:dyDescent="0.35">
      <c r="E10192" s="74"/>
    </row>
    <row r="10193" spans="5:5" x14ac:dyDescent="0.35">
      <c r="E10193" s="74"/>
    </row>
    <row r="10194" spans="5:5" x14ac:dyDescent="0.35">
      <c r="E10194" s="74"/>
    </row>
    <row r="10195" spans="5:5" x14ac:dyDescent="0.35">
      <c r="E10195" s="74"/>
    </row>
    <row r="10196" spans="5:5" x14ac:dyDescent="0.35">
      <c r="E10196" s="74"/>
    </row>
    <row r="10197" spans="5:5" x14ac:dyDescent="0.35">
      <c r="E10197" s="74"/>
    </row>
    <row r="10198" spans="5:5" x14ac:dyDescent="0.35">
      <c r="E10198" s="74"/>
    </row>
    <row r="10199" spans="5:5" x14ac:dyDescent="0.35">
      <c r="E10199" s="74"/>
    </row>
    <row r="10200" spans="5:5" x14ac:dyDescent="0.35">
      <c r="E10200" s="74"/>
    </row>
    <row r="10201" spans="5:5" x14ac:dyDescent="0.35">
      <c r="E10201" s="74"/>
    </row>
    <row r="10202" spans="5:5" x14ac:dyDescent="0.35">
      <c r="E10202" s="74"/>
    </row>
    <row r="10203" spans="5:5" x14ac:dyDescent="0.35">
      <c r="E10203" s="74"/>
    </row>
    <row r="10204" spans="5:5" x14ac:dyDescent="0.35">
      <c r="E10204" s="74"/>
    </row>
    <row r="10205" spans="5:5" x14ac:dyDescent="0.35">
      <c r="E10205" s="74"/>
    </row>
    <row r="10206" spans="5:5" x14ac:dyDescent="0.35">
      <c r="E10206" s="74"/>
    </row>
    <row r="10207" spans="5:5" x14ac:dyDescent="0.35">
      <c r="E10207" s="74"/>
    </row>
    <row r="10208" spans="5:5" x14ac:dyDescent="0.35">
      <c r="E10208" s="74"/>
    </row>
    <row r="10209" spans="5:5" x14ac:dyDescent="0.35">
      <c r="E10209" s="74"/>
    </row>
    <row r="10210" spans="5:5" x14ac:dyDescent="0.35">
      <c r="E10210" s="74"/>
    </row>
    <row r="10211" spans="5:5" x14ac:dyDescent="0.35">
      <c r="E10211" s="74"/>
    </row>
    <row r="10212" spans="5:5" x14ac:dyDescent="0.35">
      <c r="E10212" s="74"/>
    </row>
    <row r="10213" spans="5:5" x14ac:dyDescent="0.35">
      <c r="E10213" s="74"/>
    </row>
    <row r="10214" spans="5:5" x14ac:dyDescent="0.35">
      <c r="E10214" s="74"/>
    </row>
    <row r="10215" spans="5:5" x14ac:dyDescent="0.35">
      <c r="E10215" s="74"/>
    </row>
    <row r="10216" spans="5:5" x14ac:dyDescent="0.35">
      <c r="E10216" s="74"/>
    </row>
    <row r="10217" spans="5:5" x14ac:dyDescent="0.35">
      <c r="E10217" s="74"/>
    </row>
    <row r="10218" spans="5:5" x14ac:dyDescent="0.35">
      <c r="E10218" s="74"/>
    </row>
    <row r="10219" spans="5:5" x14ac:dyDescent="0.35">
      <c r="E10219" s="74"/>
    </row>
    <row r="10220" spans="5:5" x14ac:dyDescent="0.35">
      <c r="E10220" s="74"/>
    </row>
    <row r="10221" spans="5:5" x14ac:dyDescent="0.35">
      <c r="E10221" s="74"/>
    </row>
    <row r="10222" spans="5:5" x14ac:dyDescent="0.35">
      <c r="E10222" s="74"/>
    </row>
    <row r="10223" spans="5:5" x14ac:dyDescent="0.35">
      <c r="E10223" s="74"/>
    </row>
    <row r="10224" spans="5:5" x14ac:dyDescent="0.35">
      <c r="E10224" s="74"/>
    </row>
    <row r="10225" spans="5:5" x14ac:dyDescent="0.35">
      <c r="E10225" s="74"/>
    </row>
    <row r="10226" spans="5:5" x14ac:dyDescent="0.35">
      <c r="E10226" s="74"/>
    </row>
    <row r="10227" spans="5:5" x14ac:dyDescent="0.35">
      <c r="E10227" s="74"/>
    </row>
    <row r="10228" spans="5:5" x14ac:dyDescent="0.35">
      <c r="E10228" s="74"/>
    </row>
    <row r="10229" spans="5:5" x14ac:dyDescent="0.35">
      <c r="E10229" s="74"/>
    </row>
    <row r="10230" spans="5:5" x14ac:dyDescent="0.35">
      <c r="E10230" s="74"/>
    </row>
    <row r="10231" spans="5:5" x14ac:dyDescent="0.35">
      <c r="E10231" s="74"/>
    </row>
    <row r="10232" spans="5:5" x14ac:dyDescent="0.35">
      <c r="E10232" s="74"/>
    </row>
    <row r="10233" spans="5:5" x14ac:dyDescent="0.35">
      <c r="E10233" s="74"/>
    </row>
    <row r="10234" spans="5:5" x14ac:dyDescent="0.35">
      <c r="E10234" s="74"/>
    </row>
    <row r="10235" spans="5:5" x14ac:dyDescent="0.35">
      <c r="E10235" s="74"/>
    </row>
    <row r="10236" spans="5:5" x14ac:dyDescent="0.35">
      <c r="E10236" s="74"/>
    </row>
    <row r="10237" spans="5:5" x14ac:dyDescent="0.35">
      <c r="E10237" s="74"/>
    </row>
    <row r="10238" spans="5:5" x14ac:dyDescent="0.35">
      <c r="E10238" s="74"/>
    </row>
    <row r="10239" spans="5:5" x14ac:dyDescent="0.35">
      <c r="E10239" s="74"/>
    </row>
    <row r="10240" spans="5:5" x14ac:dyDescent="0.35">
      <c r="E10240" s="74"/>
    </row>
    <row r="10241" spans="5:5" x14ac:dyDescent="0.35">
      <c r="E10241" s="74"/>
    </row>
    <row r="10242" spans="5:5" x14ac:dyDescent="0.35">
      <c r="E10242" s="74"/>
    </row>
    <row r="10243" spans="5:5" x14ac:dyDescent="0.35">
      <c r="E10243" s="78"/>
    </row>
    <row r="10244" spans="5:5" x14ac:dyDescent="0.35">
      <c r="E10244" s="78"/>
    </row>
    <row r="10245" spans="5:5" x14ac:dyDescent="0.35">
      <c r="E10245" s="78"/>
    </row>
    <row r="10246" spans="5:5" x14ac:dyDescent="0.35">
      <c r="E10246" s="78"/>
    </row>
    <row r="10247" spans="5:5" x14ac:dyDescent="0.35">
      <c r="E10247" s="78"/>
    </row>
    <row r="10248" spans="5:5" x14ac:dyDescent="0.35">
      <c r="E10248" s="78"/>
    </row>
    <row r="10249" spans="5:5" x14ac:dyDescent="0.35">
      <c r="E10249" s="78"/>
    </row>
    <row r="10250" spans="5:5" x14ac:dyDescent="0.35">
      <c r="E10250" s="78"/>
    </row>
    <row r="10251" spans="5:5" x14ac:dyDescent="0.35">
      <c r="E10251" s="78"/>
    </row>
    <row r="10252" spans="5:5" x14ac:dyDescent="0.35">
      <c r="E10252" s="78"/>
    </row>
    <row r="10253" spans="5:5" x14ac:dyDescent="0.35">
      <c r="E10253" s="78"/>
    </row>
    <row r="10254" spans="5:5" x14ac:dyDescent="0.35">
      <c r="E10254" s="78"/>
    </row>
    <row r="10255" spans="5:5" x14ac:dyDescent="0.35">
      <c r="E10255" s="78"/>
    </row>
    <row r="10256" spans="5:5" x14ac:dyDescent="0.35">
      <c r="E10256" s="78"/>
    </row>
    <row r="10257" spans="5:5" x14ac:dyDescent="0.35">
      <c r="E10257" s="78"/>
    </row>
    <row r="10258" spans="5:5" x14ac:dyDescent="0.35">
      <c r="E10258" s="78"/>
    </row>
    <row r="10259" spans="5:5" x14ac:dyDescent="0.35">
      <c r="E10259" s="78"/>
    </row>
    <row r="10260" spans="5:5" x14ac:dyDescent="0.35">
      <c r="E10260" s="78"/>
    </row>
    <row r="10261" spans="5:5" x14ac:dyDescent="0.35">
      <c r="E10261" s="78"/>
    </row>
    <row r="10262" spans="5:5" x14ac:dyDescent="0.35">
      <c r="E10262" s="78"/>
    </row>
    <row r="10263" spans="5:5" x14ac:dyDescent="0.35">
      <c r="E10263" s="78"/>
    </row>
    <row r="10264" spans="5:5" x14ac:dyDescent="0.35">
      <c r="E10264" s="78"/>
    </row>
    <row r="10265" spans="5:5" x14ac:dyDescent="0.35">
      <c r="E10265" s="78"/>
    </row>
    <row r="10266" spans="5:5" x14ac:dyDescent="0.35">
      <c r="E10266" s="78"/>
    </row>
    <row r="10267" spans="5:5" x14ac:dyDescent="0.35">
      <c r="E10267" s="78"/>
    </row>
    <row r="10268" spans="5:5" x14ac:dyDescent="0.35">
      <c r="E10268" s="78"/>
    </row>
    <row r="10269" spans="5:5" x14ac:dyDescent="0.35">
      <c r="E10269" s="78"/>
    </row>
    <row r="10270" spans="5:5" x14ac:dyDescent="0.35">
      <c r="E10270" s="78"/>
    </row>
    <row r="10271" spans="5:5" x14ac:dyDescent="0.35">
      <c r="E10271" s="78"/>
    </row>
    <row r="10272" spans="5:5" x14ac:dyDescent="0.35">
      <c r="E10272" s="78"/>
    </row>
    <row r="10273" spans="5:5" x14ac:dyDescent="0.35">
      <c r="E10273" s="78"/>
    </row>
    <row r="10274" spans="5:5" x14ac:dyDescent="0.35">
      <c r="E10274" s="78"/>
    </row>
    <row r="10275" spans="5:5" x14ac:dyDescent="0.35">
      <c r="E10275" s="78"/>
    </row>
    <row r="10276" spans="5:5" x14ac:dyDescent="0.35">
      <c r="E10276" s="78"/>
    </row>
    <row r="10277" spans="5:5" x14ac:dyDescent="0.35">
      <c r="E10277" s="78"/>
    </row>
    <row r="10278" spans="5:5" x14ac:dyDescent="0.35">
      <c r="E10278" s="78"/>
    </row>
    <row r="10279" spans="5:5" x14ac:dyDescent="0.35">
      <c r="E10279" s="78"/>
    </row>
    <row r="10280" spans="5:5" x14ac:dyDescent="0.35">
      <c r="E10280" s="78"/>
    </row>
    <row r="10281" spans="5:5" x14ac:dyDescent="0.35">
      <c r="E10281" s="78"/>
    </row>
    <row r="10282" spans="5:5" x14ac:dyDescent="0.35">
      <c r="E10282" s="78"/>
    </row>
    <row r="10283" spans="5:5" x14ac:dyDescent="0.35">
      <c r="E10283" s="78"/>
    </row>
    <row r="10284" spans="5:5" x14ac:dyDescent="0.35">
      <c r="E10284" s="78"/>
    </row>
    <row r="10285" spans="5:5" x14ac:dyDescent="0.35">
      <c r="E10285" s="78"/>
    </row>
    <row r="10286" spans="5:5" x14ac:dyDescent="0.35">
      <c r="E10286" s="78"/>
    </row>
    <row r="10287" spans="5:5" x14ac:dyDescent="0.35">
      <c r="E10287" s="78"/>
    </row>
    <row r="10288" spans="5:5" x14ac:dyDescent="0.35">
      <c r="E10288" s="78"/>
    </row>
    <row r="10289" spans="5:5" x14ac:dyDescent="0.35">
      <c r="E10289" s="78"/>
    </row>
    <row r="10290" spans="5:5" x14ac:dyDescent="0.35">
      <c r="E10290" s="78"/>
    </row>
    <row r="10291" spans="5:5" x14ac:dyDescent="0.35">
      <c r="E10291" s="78"/>
    </row>
    <row r="10292" spans="5:5" x14ac:dyDescent="0.35">
      <c r="E10292" s="78"/>
    </row>
    <row r="10293" spans="5:5" x14ac:dyDescent="0.35">
      <c r="E10293" s="78"/>
    </row>
    <row r="10294" spans="5:5" x14ac:dyDescent="0.35">
      <c r="E10294" s="78"/>
    </row>
    <row r="10295" spans="5:5" x14ac:dyDescent="0.35">
      <c r="E10295" s="78"/>
    </row>
    <row r="10296" spans="5:5" x14ac:dyDescent="0.35">
      <c r="E10296" s="78"/>
    </row>
    <row r="10297" spans="5:5" x14ac:dyDescent="0.35">
      <c r="E10297" s="78"/>
    </row>
    <row r="10298" spans="5:5" x14ac:dyDescent="0.35">
      <c r="E10298" s="78"/>
    </row>
    <row r="10299" spans="5:5" x14ac:dyDescent="0.35">
      <c r="E10299" s="78"/>
    </row>
    <row r="10300" spans="5:5" x14ac:dyDescent="0.35">
      <c r="E10300" s="78"/>
    </row>
    <row r="10301" spans="5:5" x14ac:dyDescent="0.35">
      <c r="E10301" s="78"/>
    </row>
    <row r="10302" spans="5:5" x14ac:dyDescent="0.35">
      <c r="E10302" s="78"/>
    </row>
    <row r="10303" spans="5:5" x14ac:dyDescent="0.35">
      <c r="E10303" s="78"/>
    </row>
    <row r="10304" spans="5:5" x14ac:dyDescent="0.35">
      <c r="E10304" s="78"/>
    </row>
    <row r="10305" spans="5:5" x14ac:dyDescent="0.35">
      <c r="E10305" s="78"/>
    </row>
    <row r="10306" spans="5:5" x14ac:dyDescent="0.35">
      <c r="E10306" s="78"/>
    </row>
    <row r="10307" spans="5:5" x14ac:dyDescent="0.35">
      <c r="E10307" s="78"/>
    </row>
    <row r="10308" spans="5:5" x14ac:dyDescent="0.35">
      <c r="E10308" s="78"/>
    </row>
    <row r="10309" spans="5:5" x14ac:dyDescent="0.35">
      <c r="E10309" s="78"/>
    </row>
    <row r="10310" spans="5:5" x14ac:dyDescent="0.35">
      <c r="E10310" s="78"/>
    </row>
    <row r="10311" spans="5:5" x14ac:dyDescent="0.35">
      <c r="E10311" s="78"/>
    </row>
    <row r="10312" spans="5:5" x14ac:dyDescent="0.35">
      <c r="E10312" s="78"/>
    </row>
    <row r="10313" spans="5:5" x14ac:dyDescent="0.35">
      <c r="E10313" s="78"/>
    </row>
    <row r="10314" spans="5:5" x14ac:dyDescent="0.35">
      <c r="E10314" s="78"/>
    </row>
    <row r="10315" spans="5:5" x14ac:dyDescent="0.35">
      <c r="E10315" s="78"/>
    </row>
    <row r="10316" spans="5:5" x14ac:dyDescent="0.35">
      <c r="E10316" s="78"/>
    </row>
    <row r="10317" spans="5:5" x14ac:dyDescent="0.35">
      <c r="E10317" s="78"/>
    </row>
    <row r="10318" spans="5:5" x14ac:dyDescent="0.35">
      <c r="E10318" s="78"/>
    </row>
    <row r="10319" spans="5:5" x14ac:dyDescent="0.35">
      <c r="E10319" s="78"/>
    </row>
    <row r="10320" spans="5:5" x14ac:dyDescent="0.35">
      <c r="E10320" s="78"/>
    </row>
    <row r="10321" spans="5:5" x14ac:dyDescent="0.35">
      <c r="E10321" s="78"/>
    </row>
    <row r="10322" spans="5:5" x14ac:dyDescent="0.35">
      <c r="E10322" s="78"/>
    </row>
    <row r="10323" spans="5:5" x14ac:dyDescent="0.35">
      <c r="E10323" s="78"/>
    </row>
    <row r="10324" spans="5:5" x14ac:dyDescent="0.35">
      <c r="E10324" s="78"/>
    </row>
    <row r="10325" spans="5:5" x14ac:dyDescent="0.35">
      <c r="E10325" s="78"/>
    </row>
    <row r="10326" spans="5:5" x14ac:dyDescent="0.35">
      <c r="E10326" s="78"/>
    </row>
    <row r="10327" spans="5:5" x14ac:dyDescent="0.35">
      <c r="E10327" s="78"/>
    </row>
    <row r="10328" spans="5:5" x14ac:dyDescent="0.35">
      <c r="E10328" s="78"/>
    </row>
    <row r="10329" spans="5:5" x14ac:dyDescent="0.35">
      <c r="E10329" s="78"/>
    </row>
    <row r="10330" spans="5:5" x14ac:dyDescent="0.35">
      <c r="E10330" s="78"/>
    </row>
    <row r="10331" spans="5:5" x14ac:dyDescent="0.35">
      <c r="E10331" s="78"/>
    </row>
    <row r="10332" spans="5:5" x14ac:dyDescent="0.35">
      <c r="E10332" s="78"/>
    </row>
    <row r="10333" spans="5:5" x14ac:dyDescent="0.35">
      <c r="E10333" s="78"/>
    </row>
    <row r="10334" spans="5:5" x14ac:dyDescent="0.35">
      <c r="E10334" s="78"/>
    </row>
    <row r="10335" spans="5:5" x14ac:dyDescent="0.35">
      <c r="E10335" s="78"/>
    </row>
    <row r="10336" spans="5:5" x14ac:dyDescent="0.35">
      <c r="E10336" s="78"/>
    </row>
    <row r="10337" spans="5:5" x14ac:dyDescent="0.35">
      <c r="E10337" s="78"/>
    </row>
    <row r="10338" spans="5:5" x14ac:dyDescent="0.35">
      <c r="E10338" s="78"/>
    </row>
    <row r="10339" spans="5:5" x14ac:dyDescent="0.35">
      <c r="E10339" s="78"/>
    </row>
    <row r="10340" spans="5:5" x14ac:dyDescent="0.35">
      <c r="E10340" s="78"/>
    </row>
    <row r="10341" spans="5:5" x14ac:dyDescent="0.35">
      <c r="E10341" s="78"/>
    </row>
    <row r="10342" spans="5:5" x14ac:dyDescent="0.35">
      <c r="E10342" s="78"/>
    </row>
    <row r="10343" spans="5:5" x14ac:dyDescent="0.35">
      <c r="E10343" s="78"/>
    </row>
    <row r="10344" spans="5:5" x14ac:dyDescent="0.35">
      <c r="E10344" s="78"/>
    </row>
    <row r="10345" spans="5:5" x14ac:dyDescent="0.35">
      <c r="E10345" s="78"/>
    </row>
    <row r="10346" spans="5:5" x14ac:dyDescent="0.35">
      <c r="E10346" s="78"/>
    </row>
    <row r="10347" spans="5:5" x14ac:dyDescent="0.35">
      <c r="E10347" s="78"/>
    </row>
    <row r="10348" spans="5:5" x14ac:dyDescent="0.35">
      <c r="E10348" s="78"/>
    </row>
    <row r="10349" spans="5:5" x14ac:dyDescent="0.35">
      <c r="E10349" s="78"/>
    </row>
    <row r="10350" spans="5:5" x14ac:dyDescent="0.35">
      <c r="E10350" s="78"/>
    </row>
    <row r="10351" spans="5:5" x14ac:dyDescent="0.35">
      <c r="E10351" s="78"/>
    </row>
    <row r="10352" spans="5:5" x14ac:dyDescent="0.35">
      <c r="E10352" s="78"/>
    </row>
    <row r="10353" spans="5:5" x14ac:dyDescent="0.35">
      <c r="E10353" s="78"/>
    </row>
    <row r="10354" spans="5:5" x14ac:dyDescent="0.35">
      <c r="E10354" s="78"/>
    </row>
    <row r="10355" spans="5:5" x14ac:dyDescent="0.35">
      <c r="E10355" s="78"/>
    </row>
    <row r="10356" spans="5:5" x14ac:dyDescent="0.35">
      <c r="E10356" s="78"/>
    </row>
    <row r="10357" spans="5:5" x14ac:dyDescent="0.35">
      <c r="E10357" s="78"/>
    </row>
    <row r="10358" spans="5:5" x14ac:dyDescent="0.35">
      <c r="E10358" s="78"/>
    </row>
    <row r="10359" spans="5:5" x14ac:dyDescent="0.35">
      <c r="E10359" s="78"/>
    </row>
    <row r="10360" spans="5:5" x14ac:dyDescent="0.35">
      <c r="E10360" s="78"/>
    </row>
    <row r="10361" spans="5:5" x14ac:dyDescent="0.35">
      <c r="E10361" s="78"/>
    </row>
    <row r="10362" spans="5:5" x14ac:dyDescent="0.35">
      <c r="E10362" s="78"/>
    </row>
    <row r="10363" spans="5:5" x14ac:dyDescent="0.35">
      <c r="E10363" s="78"/>
    </row>
    <row r="10364" spans="5:5" x14ac:dyDescent="0.35">
      <c r="E10364" s="78"/>
    </row>
    <row r="10365" spans="5:5" x14ac:dyDescent="0.35">
      <c r="E10365" s="78"/>
    </row>
    <row r="10366" spans="5:5" x14ac:dyDescent="0.35">
      <c r="E10366" s="78"/>
    </row>
    <row r="10367" spans="5:5" x14ac:dyDescent="0.35">
      <c r="E10367" s="78"/>
    </row>
    <row r="10368" spans="5:5" x14ac:dyDescent="0.35">
      <c r="E10368" s="78"/>
    </row>
    <row r="10369" spans="5:5" x14ac:dyDescent="0.35">
      <c r="E10369" s="78"/>
    </row>
    <row r="10370" spans="5:5" x14ac:dyDescent="0.35">
      <c r="E10370" s="78"/>
    </row>
    <row r="10371" spans="5:5" x14ac:dyDescent="0.35">
      <c r="E10371" s="78"/>
    </row>
    <row r="10372" spans="5:5" x14ac:dyDescent="0.35">
      <c r="E10372" s="78"/>
    </row>
    <row r="10373" spans="5:5" x14ac:dyDescent="0.35">
      <c r="E10373" s="78"/>
    </row>
    <row r="10374" spans="5:5" x14ac:dyDescent="0.35">
      <c r="E10374" s="78"/>
    </row>
    <row r="10375" spans="5:5" x14ac:dyDescent="0.35">
      <c r="E10375" s="78"/>
    </row>
    <row r="10376" spans="5:5" x14ac:dyDescent="0.35">
      <c r="E10376" s="78"/>
    </row>
    <row r="10377" spans="5:5" x14ac:dyDescent="0.35">
      <c r="E10377" s="78"/>
    </row>
    <row r="10378" spans="5:5" x14ac:dyDescent="0.35">
      <c r="E10378" s="78"/>
    </row>
    <row r="10379" spans="5:5" x14ac:dyDescent="0.35">
      <c r="E10379" s="78"/>
    </row>
    <row r="10380" spans="5:5" x14ac:dyDescent="0.35">
      <c r="E10380" s="78"/>
    </row>
    <row r="10381" spans="5:5" x14ac:dyDescent="0.35">
      <c r="E10381" s="78"/>
    </row>
    <row r="10382" spans="5:5" x14ac:dyDescent="0.35">
      <c r="E10382" s="78"/>
    </row>
    <row r="10383" spans="5:5" x14ac:dyDescent="0.35">
      <c r="E10383" s="78"/>
    </row>
    <row r="10384" spans="5:5" x14ac:dyDescent="0.35">
      <c r="E10384" s="78"/>
    </row>
    <row r="10385" spans="5:5" x14ac:dyDescent="0.35">
      <c r="E10385" s="78"/>
    </row>
    <row r="10386" spans="5:5" x14ac:dyDescent="0.35">
      <c r="E10386" s="78"/>
    </row>
    <row r="10387" spans="5:5" x14ac:dyDescent="0.35">
      <c r="E10387" s="78"/>
    </row>
    <row r="10388" spans="5:5" x14ac:dyDescent="0.35">
      <c r="E10388" s="78"/>
    </row>
    <row r="10389" spans="5:5" x14ac:dyDescent="0.35">
      <c r="E10389" s="78"/>
    </row>
    <row r="10390" spans="5:5" x14ac:dyDescent="0.35">
      <c r="E10390" s="78"/>
    </row>
    <row r="10391" spans="5:5" x14ac:dyDescent="0.35">
      <c r="E10391" s="78"/>
    </row>
    <row r="10392" spans="5:5" x14ac:dyDescent="0.35">
      <c r="E10392" s="78"/>
    </row>
    <row r="10393" spans="5:5" x14ac:dyDescent="0.35">
      <c r="E10393" s="78"/>
    </row>
    <row r="10394" spans="5:5" x14ac:dyDescent="0.35">
      <c r="E10394" s="78"/>
    </row>
    <row r="10395" spans="5:5" x14ac:dyDescent="0.35">
      <c r="E10395" s="78"/>
    </row>
    <row r="10396" spans="5:5" x14ac:dyDescent="0.35">
      <c r="E10396" s="78"/>
    </row>
    <row r="10397" spans="5:5" x14ac:dyDescent="0.35">
      <c r="E10397" s="78"/>
    </row>
    <row r="10398" spans="5:5" x14ac:dyDescent="0.35">
      <c r="E10398" s="78"/>
    </row>
    <row r="10399" spans="5:5" x14ac:dyDescent="0.35">
      <c r="E10399" s="78"/>
    </row>
    <row r="10400" spans="5:5" x14ac:dyDescent="0.35">
      <c r="E10400" s="78"/>
    </row>
    <row r="10401" spans="5:5" x14ac:dyDescent="0.35">
      <c r="E10401" s="78"/>
    </row>
    <row r="10402" spans="5:5" x14ac:dyDescent="0.35">
      <c r="E10402" s="78"/>
    </row>
    <row r="10403" spans="5:5" x14ac:dyDescent="0.35">
      <c r="E10403" s="78"/>
    </row>
    <row r="10404" spans="5:5" x14ac:dyDescent="0.35">
      <c r="E10404" s="78"/>
    </row>
    <row r="10405" spans="5:5" x14ac:dyDescent="0.35">
      <c r="E10405" s="78"/>
    </row>
    <row r="10406" spans="5:5" x14ac:dyDescent="0.35">
      <c r="E10406" s="78"/>
    </row>
    <row r="10407" spans="5:5" x14ac:dyDescent="0.35">
      <c r="E10407" s="78"/>
    </row>
    <row r="10408" spans="5:5" x14ac:dyDescent="0.35">
      <c r="E10408" s="78"/>
    </row>
    <row r="10409" spans="5:5" x14ac:dyDescent="0.35">
      <c r="E10409" s="78"/>
    </row>
    <row r="10410" spans="5:5" x14ac:dyDescent="0.35">
      <c r="E10410" s="78"/>
    </row>
    <row r="10411" spans="5:5" x14ac:dyDescent="0.35">
      <c r="E10411" s="78"/>
    </row>
    <row r="10412" spans="5:5" x14ac:dyDescent="0.35">
      <c r="E10412" s="78"/>
    </row>
    <row r="10413" spans="5:5" x14ac:dyDescent="0.35">
      <c r="E10413" s="78"/>
    </row>
    <row r="10414" spans="5:5" x14ac:dyDescent="0.35">
      <c r="E10414" s="78"/>
    </row>
    <row r="10415" spans="5:5" x14ac:dyDescent="0.35">
      <c r="E10415" s="78"/>
    </row>
    <row r="10416" spans="5:5" x14ac:dyDescent="0.35">
      <c r="E10416" s="78"/>
    </row>
    <row r="10417" spans="5:5" x14ac:dyDescent="0.35">
      <c r="E10417" s="78"/>
    </row>
    <row r="10418" spans="5:5" x14ac:dyDescent="0.35">
      <c r="E10418" s="78"/>
    </row>
    <row r="10419" spans="5:5" x14ac:dyDescent="0.35">
      <c r="E10419" s="78"/>
    </row>
    <row r="10420" spans="5:5" x14ac:dyDescent="0.35">
      <c r="E10420" s="78"/>
    </row>
    <row r="10421" spans="5:5" x14ac:dyDescent="0.35">
      <c r="E10421" s="78"/>
    </row>
    <row r="10422" spans="5:5" x14ac:dyDescent="0.35">
      <c r="E10422" s="78"/>
    </row>
    <row r="10423" spans="5:5" x14ac:dyDescent="0.35">
      <c r="E10423" s="78"/>
    </row>
    <row r="10424" spans="5:5" x14ac:dyDescent="0.35">
      <c r="E10424" s="78"/>
    </row>
    <row r="10425" spans="5:5" x14ac:dyDescent="0.35">
      <c r="E10425" s="78"/>
    </row>
    <row r="10426" spans="5:5" x14ac:dyDescent="0.35">
      <c r="E10426" s="78"/>
    </row>
    <row r="10427" spans="5:5" x14ac:dyDescent="0.35">
      <c r="E10427" s="78"/>
    </row>
    <row r="10428" spans="5:5" x14ac:dyDescent="0.35">
      <c r="E10428" s="78"/>
    </row>
    <row r="10429" spans="5:5" x14ac:dyDescent="0.35">
      <c r="E10429" s="78"/>
    </row>
    <row r="10430" spans="5:5" x14ac:dyDescent="0.35">
      <c r="E10430" s="78"/>
    </row>
    <row r="10431" spans="5:5" x14ac:dyDescent="0.35">
      <c r="E10431" s="78"/>
    </row>
    <row r="10432" spans="5:5" x14ac:dyDescent="0.35">
      <c r="E10432" s="78"/>
    </row>
    <row r="10433" spans="5:5" x14ac:dyDescent="0.35">
      <c r="E10433" s="78"/>
    </row>
    <row r="10434" spans="5:5" x14ac:dyDescent="0.35">
      <c r="E10434" s="78"/>
    </row>
    <row r="10435" spans="5:5" x14ac:dyDescent="0.35">
      <c r="E10435" s="78"/>
    </row>
    <row r="10436" spans="5:5" x14ac:dyDescent="0.35">
      <c r="E10436" s="78"/>
    </row>
    <row r="10437" spans="5:5" x14ac:dyDescent="0.35">
      <c r="E10437" s="78"/>
    </row>
    <row r="10438" spans="5:5" x14ac:dyDescent="0.35">
      <c r="E10438" s="78"/>
    </row>
    <row r="10439" spans="5:5" x14ac:dyDescent="0.35">
      <c r="E10439" s="78"/>
    </row>
    <row r="10440" spans="5:5" x14ac:dyDescent="0.35">
      <c r="E10440" s="78"/>
    </row>
    <row r="10441" spans="5:5" x14ac:dyDescent="0.35">
      <c r="E10441" s="78"/>
    </row>
    <row r="10442" spans="5:5" x14ac:dyDescent="0.35">
      <c r="E10442" s="78"/>
    </row>
    <row r="10443" spans="5:5" x14ac:dyDescent="0.35">
      <c r="E10443" s="78"/>
    </row>
    <row r="10444" spans="5:5" x14ac:dyDescent="0.35">
      <c r="E10444" s="78"/>
    </row>
    <row r="10445" spans="5:5" x14ac:dyDescent="0.35">
      <c r="E10445" s="78"/>
    </row>
    <row r="10446" spans="5:5" x14ac:dyDescent="0.35">
      <c r="E10446" s="78"/>
    </row>
    <row r="10447" spans="5:5" x14ac:dyDescent="0.35">
      <c r="E10447" s="78"/>
    </row>
    <row r="10448" spans="5:5" x14ac:dyDescent="0.35">
      <c r="E10448" s="78"/>
    </row>
    <row r="10449" spans="5:5" x14ac:dyDescent="0.35">
      <c r="E10449" s="78"/>
    </row>
    <row r="10450" spans="5:5" x14ac:dyDescent="0.35">
      <c r="E10450" s="78"/>
    </row>
    <row r="10451" spans="5:5" x14ac:dyDescent="0.35">
      <c r="E10451" s="78"/>
    </row>
    <row r="10452" spans="5:5" x14ac:dyDescent="0.35">
      <c r="E10452" s="78"/>
    </row>
    <row r="10453" spans="5:5" x14ac:dyDescent="0.35">
      <c r="E10453" s="78"/>
    </row>
    <row r="10454" spans="5:5" x14ac:dyDescent="0.35">
      <c r="E10454" s="78"/>
    </row>
    <row r="10455" spans="5:5" x14ac:dyDescent="0.35">
      <c r="E10455" s="78"/>
    </row>
    <row r="10456" spans="5:5" x14ac:dyDescent="0.35">
      <c r="E10456" s="78"/>
    </row>
    <row r="10457" spans="5:5" x14ac:dyDescent="0.35">
      <c r="E10457" s="78"/>
    </row>
    <row r="10458" spans="5:5" x14ac:dyDescent="0.35">
      <c r="E10458" s="78"/>
    </row>
    <row r="10459" spans="5:5" x14ac:dyDescent="0.35">
      <c r="E10459" s="78"/>
    </row>
    <row r="10460" spans="5:5" x14ac:dyDescent="0.35">
      <c r="E10460" s="78"/>
    </row>
    <row r="10461" spans="5:5" x14ac:dyDescent="0.35">
      <c r="E10461" s="78"/>
    </row>
    <row r="10462" spans="5:5" x14ac:dyDescent="0.35">
      <c r="E10462" s="78"/>
    </row>
    <row r="10463" spans="5:5" x14ac:dyDescent="0.35">
      <c r="E10463" s="78"/>
    </row>
    <row r="10464" spans="5:5" x14ac:dyDescent="0.35">
      <c r="E10464" s="78"/>
    </row>
    <row r="10465" spans="5:5" x14ac:dyDescent="0.35">
      <c r="E10465" s="78"/>
    </row>
    <row r="10466" spans="5:5" x14ac:dyDescent="0.35">
      <c r="E10466" s="78"/>
    </row>
    <row r="10467" spans="5:5" x14ac:dyDescent="0.35">
      <c r="E10467" s="78"/>
    </row>
    <row r="10468" spans="5:5" x14ac:dyDescent="0.35">
      <c r="E10468" s="78"/>
    </row>
    <row r="10469" spans="5:5" x14ac:dyDescent="0.35">
      <c r="E10469" s="78"/>
    </row>
    <row r="10470" spans="5:5" x14ac:dyDescent="0.35">
      <c r="E10470" s="78"/>
    </row>
    <row r="10471" spans="5:5" x14ac:dyDescent="0.35">
      <c r="E10471" s="78"/>
    </row>
    <row r="10472" spans="5:5" x14ac:dyDescent="0.35">
      <c r="E10472" s="78"/>
    </row>
    <row r="10473" spans="5:5" x14ac:dyDescent="0.35">
      <c r="E10473" s="78"/>
    </row>
    <row r="10474" spans="5:5" x14ac:dyDescent="0.35">
      <c r="E10474" s="78"/>
    </row>
    <row r="10475" spans="5:5" x14ac:dyDescent="0.35">
      <c r="E10475" s="78"/>
    </row>
    <row r="10476" spans="5:5" x14ac:dyDescent="0.35">
      <c r="E10476" s="78"/>
    </row>
    <row r="10477" spans="5:5" x14ac:dyDescent="0.35">
      <c r="E10477" s="78"/>
    </row>
    <row r="10478" spans="5:5" x14ac:dyDescent="0.35">
      <c r="E10478" s="78"/>
    </row>
    <row r="10479" spans="5:5" x14ac:dyDescent="0.35">
      <c r="E10479" s="78"/>
    </row>
    <row r="10480" spans="5:5" x14ac:dyDescent="0.35">
      <c r="E10480" s="78"/>
    </row>
    <row r="10481" spans="5:5" x14ac:dyDescent="0.35">
      <c r="E10481" s="78"/>
    </row>
    <row r="10482" spans="5:5" x14ac:dyDescent="0.35">
      <c r="E10482" s="78"/>
    </row>
    <row r="10483" spans="5:5" x14ac:dyDescent="0.35">
      <c r="E10483" s="78"/>
    </row>
    <row r="10484" spans="5:5" x14ac:dyDescent="0.35">
      <c r="E10484" s="78"/>
    </row>
    <row r="10485" spans="5:5" x14ac:dyDescent="0.35">
      <c r="E10485" s="78"/>
    </row>
    <row r="10486" spans="5:5" x14ac:dyDescent="0.35">
      <c r="E10486" s="78"/>
    </row>
    <row r="10487" spans="5:5" x14ac:dyDescent="0.35">
      <c r="E10487" s="78"/>
    </row>
    <row r="10488" spans="5:5" x14ac:dyDescent="0.35">
      <c r="E10488" s="78"/>
    </row>
    <row r="10489" spans="5:5" x14ac:dyDescent="0.35">
      <c r="E10489" s="78"/>
    </row>
    <row r="10490" spans="5:5" x14ac:dyDescent="0.35">
      <c r="E10490" s="78"/>
    </row>
    <row r="10491" spans="5:5" x14ac:dyDescent="0.35">
      <c r="E10491" s="78"/>
    </row>
    <row r="10492" spans="5:5" x14ac:dyDescent="0.35">
      <c r="E10492" s="78"/>
    </row>
    <row r="10493" spans="5:5" x14ac:dyDescent="0.35">
      <c r="E10493" s="78"/>
    </row>
    <row r="10494" spans="5:5" x14ac:dyDescent="0.35">
      <c r="E10494" s="78"/>
    </row>
    <row r="10495" spans="5:5" x14ac:dyDescent="0.35">
      <c r="E10495" s="78"/>
    </row>
    <row r="10496" spans="5:5" x14ac:dyDescent="0.35">
      <c r="E10496" s="78"/>
    </row>
    <row r="10497" spans="5:5" x14ac:dyDescent="0.35">
      <c r="E10497" s="78"/>
    </row>
    <row r="10498" spans="5:5" x14ac:dyDescent="0.35">
      <c r="E10498" s="78"/>
    </row>
    <row r="10499" spans="5:5" x14ac:dyDescent="0.35">
      <c r="E10499" s="78"/>
    </row>
    <row r="10500" spans="5:5" x14ac:dyDescent="0.35">
      <c r="E10500" s="78"/>
    </row>
    <row r="10501" spans="5:5" x14ac:dyDescent="0.35">
      <c r="E10501" s="78"/>
    </row>
    <row r="10502" spans="5:5" x14ac:dyDescent="0.35">
      <c r="E10502" s="78"/>
    </row>
    <row r="10503" spans="5:5" x14ac:dyDescent="0.35">
      <c r="E10503" s="78"/>
    </row>
    <row r="10504" spans="5:5" x14ac:dyDescent="0.35">
      <c r="E10504" s="78"/>
    </row>
    <row r="10505" spans="5:5" x14ac:dyDescent="0.35">
      <c r="E10505" s="78"/>
    </row>
    <row r="10506" spans="5:5" x14ac:dyDescent="0.35">
      <c r="E10506" s="78"/>
    </row>
    <row r="10507" spans="5:5" x14ac:dyDescent="0.35">
      <c r="E10507" s="78"/>
    </row>
    <row r="10508" spans="5:5" x14ac:dyDescent="0.35">
      <c r="E10508" s="78"/>
    </row>
    <row r="10509" spans="5:5" x14ac:dyDescent="0.35">
      <c r="E10509" s="78"/>
    </row>
    <row r="10510" spans="5:5" x14ac:dyDescent="0.35">
      <c r="E10510" s="78"/>
    </row>
    <row r="10511" spans="5:5" x14ac:dyDescent="0.35">
      <c r="E10511" s="78"/>
    </row>
    <row r="10512" spans="5:5" x14ac:dyDescent="0.35">
      <c r="E10512" s="78"/>
    </row>
    <row r="10513" spans="5:5" x14ac:dyDescent="0.35">
      <c r="E10513" s="78"/>
    </row>
    <row r="10514" spans="5:5" x14ac:dyDescent="0.35">
      <c r="E10514" s="78"/>
    </row>
    <row r="10515" spans="5:5" x14ac:dyDescent="0.35">
      <c r="E10515" s="78"/>
    </row>
    <row r="10516" spans="5:5" x14ac:dyDescent="0.35">
      <c r="E10516" s="78"/>
    </row>
    <row r="10517" spans="5:5" x14ac:dyDescent="0.35">
      <c r="E10517" s="78"/>
    </row>
    <row r="10518" spans="5:5" x14ac:dyDescent="0.35">
      <c r="E10518" s="78"/>
    </row>
    <row r="10519" spans="5:5" x14ac:dyDescent="0.35">
      <c r="E10519" s="78"/>
    </row>
    <row r="10520" spans="5:5" x14ac:dyDescent="0.35">
      <c r="E10520" s="78"/>
    </row>
    <row r="10521" spans="5:5" x14ac:dyDescent="0.35">
      <c r="E10521" s="78"/>
    </row>
    <row r="10522" spans="5:5" x14ac:dyDescent="0.35">
      <c r="E10522" s="78"/>
    </row>
    <row r="10523" spans="5:5" x14ac:dyDescent="0.35">
      <c r="E10523" s="78"/>
    </row>
    <row r="10524" spans="5:5" x14ac:dyDescent="0.35">
      <c r="E10524" s="78"/>
    </row>
    <row r="10525" spans="5:5" x14ac:dyDescent="0.35">
      <c r="E10525" s="78"/>
    </row>
    <row r="10526" spans="5:5" x14ac:dyDescent="0.35">
      <c r="E10526" s="78"/>
    </row>
    <row r="10527" spans="5:5" x14ac:dyDescent="0.35">
      <c r="E10527" s="78"/>
    </row>
    <row r="10528" spans="5:5" x14ac:dyDescent="0.35">
      <c r="E10528" s="78"/>
    </row>
    <row r="10529" spans="5:5" x14ac:dyDescent="0.35">
      <c r="E10529" s="78"/>
    </row>
    <row r="10530" spans="5:5" x14ac:dyDescent="0.35">
      <c r="E10530" s="78"/>
    </row>
    <row r="10531" spans="5:5" x14ac:dyDescent="0.35">
      <c r="E10531" s="78"/>
    </row>
    <row r="10532" spans="5:5" x14ac:dyDescent="0.35">
      <c r="E10532" s="78"/>
    </row>
    <row r="10533" spans="5:5" x14ac:dyDescent="0.35">
      <c r="E10533" s="78"/>
    </row>
    <row r="10534" spans="5:5" x14ac:dyDescent="0.35">
      <c r="E10534" s="78"/>
    </row>
    <row r="10535" spans="5:5" x14ac:dyDescent="0.35">
      <c r="E10535" s="78"/>
    </row>
    <row r="10536" spans="5:5" x14ac:dyDescent="0.35">
      <c r="E10536" s="78"/>
    </row>
    <row r="10537" spans="5:5" x14ac:dyDescent="0.35">
      <c r="E10537" s="78"/>
    </row>
    <row r="10538" spans="5:5" x14ac:dyDescent="0.35">
      <c r="E10538" s="78"/>
    </row>
    <row r="10539" spans="5:5" x14ac:dyDescent="0.35">
      <c r="E10539" s="78"/>
    </row>
    <row r="10540" spans="5:5" x14ac:dyDescent="0.35">
      <c r="E10540" s="78"/>
    </row>
    <row r="10541" spans="5:5" x14ac:dyDescent="0.35">
      <c r="E10541" s="78"/>
    </row>
    <row r="10542" spans="5:5" x14ac:dyDescent="0.35">
      <c r="E10542" s="78"/>
    </row>
    <row r="10543" spans="5:5" x14ac:dyDescent="0.35">
      <c r="E10543" s="78"/>
    </row>
    <row r="10544" spans="5:5" x14ac:dyDescent="0.35">
      <c r="E10544" s="78"/>
    </row>
    <row r="10545" spans="5:5" x14ac:dyDescent="0.35">
      <c r="E10545" s="78"/>
    </row>
    <row r="10546" spans="5:5" x14ac:dyDescent="0.35">
      <c r="E10546" s="78"/>
    </row>
    <row r="10547" spans="5:5" x14ac:dyDescent="0.35">
      <c r="E10547" s="78"/>
    </row>
    <row r="10548" spans="5:5" x14ac:dyDescent="0.35">
      <c r="E10548" s="78"/>
    </row>
    <row r="10549" spans="5:5" x14ac:dyDescent="0.35">
      <c r="E10549" s="78"/>
    </row>
    <row r="10550" spans="5:5" x14ac:dyDescent="0.35">
      <c r="E10550" s="78"/>
    </row>
    <row r="10551" spans="5:5" x14ac:dyDescent="0.35">
      <c r="E10551" s="78"/>
    </row>
    <row r="10552" spans="5:5" x14ac:dyDescent="0.35">
      <c r="E10552" s="78"/>
    </row>
    <row r="10553" spans="5:5" x14ac:dyDescent="0.35">
      <c r="E10553" s="78"/>
    </row>
    <row r="10554" spans="5:5" x14ac:dyDescent="0.35">
      <c r="E10554" s="78"/>
    </row>
    <row r="10555" spans="5:5" x14ac:dyDescent="0.35">
      <c r="E10555" s="78"/>
    </row>
    <row r="10556" spans="5:5" x14ac:dyDescent="0.35">
      <c r="E10556" s="78"/>
    </row>
    <row r="10557" spans="5:5" x14ac:dyDescent="0.35">
      <c r="E10557" s="78"/>
    </row>
    <row r="10558" spans="5:5" x14ac:dyDescent="0.35">
      <c r="E10558" s="78"/>
    </row>
    <row r="10559" spans="5:5" x14ac:dyDescent="0.35">
      <c r="E10559" s="78"/>
    </row>
    <row r="10560" spans="5:5" x14ac:dyDescent="0.35">
      <c r="E10560" s="78"/>
    </row>
    <row r="10561" spans="5:5" x14ac:dyDescent="0.35">
      <c r="E10561" s="78"/>
    </row>
    <row r="10562" spans="5:5" x14ac:dyDescent="0.35">
      <c r="E10562" s="78"/>
    </row>
    <row r="10563" spans="5:5" x14ac:dyDescent="0.35">
      <c r="E10563" s="78"/>
    </row>
    <row r="10564" spans="5:5" x14ac:dyDescent="0.35">
      <c r="E10564" s="78"/>
    </row>
    <row r="10565" spans="5:5" x14ac:dyDescent="0.35">
      <c r="E10565" s="78"/>
    </row>
    <row r="10566" spans="5:5" x14ac:dyDescent="0.35">
      <c r="E10566" s="78"/>
    </row>
    <row r="10567" spans="5:5" x14ac:dyDescent="0.35">
      <c r="E10567" s="78"/>
    </row>
    <row r="10568" spans="5:5" x14ac:dyDescent="0.35">
      <c r="E10568" s="78"/>
    </row>
    <row r="10569" spans="5:5" x14ac:dyDescent="0.35">
      <c r="E10569" s="78"/>
    </row>
    <row r="10570" spans="5:5" x14ac:dyDescent="0.35">
      <c r="E10570" s="78"/>
    </row>
    <row r="10571" spans="5:5" x14ac:dyDescent="0.35">
      <c r="E10571" s="78"/>
    </row>
    <row r="10572" spans="5:5" x14ac:dyDescent="0.35">
      <c r="E10572" s="78"/>
    </row>
    <row r="10573" spans="5:5" x14ac:dyDescent="0.35">
      <c r="E10573" s="78"/>
    </row>
    <row r="10574" spans="5:5" x14ac:dyDescent="0.35">
      <c r="E10574" s="78"/>
    </row>
    <row r="10575" spans="5:5" x14ac:dyDescent="0.35">
      <c r="E10575" s="78"/>
    </row>
    <row r="10576" spans="5:5" x14ac:dyDescent="0.35">
      <c r="E10576" s="78"/>
    </row>
    <row r="10577" spans="5:5" x14ac:dyDescent="0.35">
      <c r="E10577" s="78"/>
    </row>
    <row r="10578" spans="5:5" x14ac:dyDescent="0.35">
      <c r="E10578" s="78"/>
    </row>
    <row r="10579" spans="5:5" x14ac:dyDescent="0.35">
      <c r="E10579" s="78"/>
    </row>
    <row r="10580" spans="5:5" x14ac:dyDescent="0.35">
      <c r="E10580" s="78"/>
    </row>
    <row r="10581" spans="5:5" x14ac:dyDescent="0.35">
      <c r="E10581" s="78"/>
    </row>
    <row r="10582" spans="5:5" x14ac:dyDescent="0.35">
      <c r="E10582" s="78"/>
    </row>
    <row r="10583" spans="5:5" x14ac:dyDescent="0.35">
      <c r="E10583" s="78"/>
    </row>
    <row r="10584" spans="5:5" x14ac:dyDescent="0.35">
      <c r="E10584" s="78"/>
    </row>
    <row r="10585" spans="5:5" x14ac:dyDescent="0.35">
      <c r="E10585" s="78"/>
    </row>
    <row r="10586" spans="5:5" x14ac:dyDescent="0.35">
      <c r="E10586" s="78"/>
    </row>
    <row r="10587" spans="5:5" x14ac:dyDescent="0.35">
      <c r="E10587" s="78"/>
    </row>
    <row r="10588" spans="5:5" x14ac:dyDescent="0.35">
      <c r="E10588" s="78"/>
    </row>
    <row r="10589" spans="5:5" x14ac:dyDescent="0.35">
      <c r="E10589" s="78"/>
    </row>
    <row r="10590" spans="5:5" x14ac:dyDescent="0.35">
      <c r="E10590" s="78"/>
    </row>
    <row r="10591" spans="5:5" x14ac:dyDescent="0.35">
      <c r="E10591" s="78"/>
    </row>
    <row r="10592" spans="5:5" x14ac:dyDescent="0.35">
      <c r="E10592" s="78"/>
    </row>
    <row r="10593" spans="5:5" x14ac:dyDescent="0.35">
      <c r="E10593" s="78"/>
    </row>
    <row r="10594" spans="5:5" x14ac:dyDescent="0.35">
      <c r="E10594" s="78"/>
    </row>
    <row r="10595" spans="5:5" x14ac:dyDescent="0.35">
      <c r="E10595" s="78"/>
    </row>
    <row r="10596" spans="5:5" x14ac:dyDescent="0.35">
      <c r="E10596" s="78"/>
    </row>
    <row r="10597" spans="5:5" x14ac:dyDescent="0.35">
      <c r="E10597" s="78"/>
    </row>
    <row r="10598" spans="5:5" x14ac:dyDescent="0.35">
      <c r="E10598" s="78"/>
    </row>
    <row r="10599" spans="5:5" x14ac:dyDescent="0.35">
      <c r="E10599" s="78"/>
    </row>
    <row r="10600" spans="5:5" x14ac:dyDescent="0.35">
      <c r="E10600" s="78"/>
    </row>
    <row r="10601" spans="5:5" x14ac:dyDescent="0.35">
      <c r="E10601" s="78"/>
    </row>
    <row r="10602" spans="5:5" x14ac:dyDescent="0.35">
      <c r="E10602" s="78"/>
    </row>
    <row r="10603" spans="5:5" x14ac:dyDescent="0.35">
      <c r="E10603" s="78"/>
    </row>
    <row r="10604" spans="5:5" x14ac:dyDescent="0.35">
      <c r="E10604" s="78"/>
    </row>
    <row r="10605" spans="5:5" x14ac:dyDescent="0.35">
      <c r="E10605" s="78"/>
    </row>
    <row r="10606" spans="5:5" x14ac:dyDescent="0.35">
      <c r="E10606" s="78"/>
    </row>
    <row r="10607" spans="5:5" x14ac:dyDescent="0.35">
      <c r="E10607" s="78"/>
    </row>
    <row r="10608" spans="5:5" x14ac:dyDescent="0.35">
      <c r="E10608" s="78"/>
    </row>
    <row r="10609" spans="5:5" x14ac:dyDescent="0.35">
      <c r="E10609" s="78"/>
    </row>
    <row r="10610" spans="5:5" x14ac:dyDescent="0.35">
      <c r="E10610" s="78"/>
    </row>
    <row r="10611" spans="5:5" x14ac:dyDescent="0.35">
      <c r="E10611" s="78"/>
    </row>
    <row r="10612" spans="5:5" x14ac:dyDescent="0.35">
      <c r="E10612" s="78"/>
    </row>
    <row r="10613" spans="5:5" x14ac:dyDescent="0.35">
      <c r="E10613" s="78"/>
    </row>
    <row r="10614" spans="5:5" x14ac:dyDescent="0.35">
      <c r="E10614" s="78"/>
    </row>
    <row r="10615" spans="5:5" x14ac:dyDescent="0.35">
      <c r="E10615" s="78"/>
    </row>
    <row r="10616" spans="5:5" x14ac:dyDescent="0.35">
      <c r="E10616" s="78"/>
    </row>
    <row r="10617" spans="5:5" x14ac:dyDescent="0.35">
      <c r="E10617" s="78"/>
    </row>
    <row r="10618" spans="5:5" x14ac:dyDescent="0.35">
      <c r="E10618" s="78"/>
    </row>
    <row r="10619" spans="5:5" x14ac:dyDescent="0.35">
      <c r="E10619" s="78"/>
    </row>
    <row r="10620" spans="5:5" x14ac:dyDescent="0.35">
      <c r="E10620" s="78"/>
    </row>
    <row r="10621" spans="5:5" x14ac:dyDescent="0.35">
      <c r="E10621" s="78"/>
    </row>
    <row r="10622" spans="5:5" x14ac:dyDescent="0.35">
      <c r="E10622" s="78"/>
    </row>
    <row r="10623" spans="5:5" x14ac:dyDescent="0.35">
      <c r="E10623" s="78"/>
    </row>
    <row r="10624" spans="5:5" x14ac:dyDescent="0.35">
      <c r="E10624" s="78"/>
    </row>
    <row r="10625" spans="5:5" x14ac:dyDescent="0.35">
      <c r="E10625" s="78"/>
    </row>
    <row r="10626" spans="5:5" x14ac:dyDescent="0.35">
      <c r="E10626" s="78"/>
    </row>
    <row r="10627" spans="5:5" x14ac:dyDescent="0.35">
      <c r="E10627" s="78"/>
    </row>
    <row r="10628" spans="5:5" x14ac:dyDescent="0.35">
      <c r="E10628" s="78"/>
    </row>
    <row r="10629" spans="5:5" x14ac:dyDescent="0.35">
      <c r="E10629" s="78"/>
    </row>
    <row r="10630" spans="5:5" x14ac:dyDescent="0.35">
      <c r="E10630" s="78"/>
    </row>
    <row r="10631" spans="5:5" x14ac:dyDescent="0.35">
      <c r="E10631" s="78"/>
    </row>
    <row r="10632" spans="5:5" x14ac:dyDescent="0.35">
      <c r="E10632" s="78"/>
    </row>
    <row r="10633" spans="5:5" x14ac:dyDescent="0.35">
      <c r="E10633" s="78"/>
    </row>
    <row r="10634" spans="5:5" x14ac:dyDescent="0.35">
      <c r="E10634" s="78"/>
    </row>
    <row r="10635" spans="5:5" x14ac:dyDescent="0.35">
      <c r="E10635" s="78"/>
    </row>
    <row r="10636" spans="5:5" x14ac:dyDescent="0.35">
      <c r="E10636" s="78"/>
    </row>
    <row r="10637" spans="5:5" x14ac:dyDescent="0.35">
      <c r="E10637" s="78"/>
    </row>
    <row r="10638" spans="5:5" x14ac:dyDescent="0.35">
      <c r="E10638" s="78"/>
    </row>
    <row r="10639" spans="5:5" x14ac:dyDescent="0.35">
      <c r="E10639" s="78"/>
    </row>
    <row r="10640" spans="5:5" x14ac:dyDescent="0.35">
      <c r="E10640" s="78"/>
    </row>
    <row r="10641" spans="5:5" x14ac:dyDescent="0.35">
      <c r="E10641" s="78"/>
    </row>
    <row r="10642" spans="5:5" x14ac:dyDescent="0.35">
      <c r="E10642" s="78"/>
    </row>
    <row r="10643" spans="5:5" x14ac:dyDescent="0.35">
      <c r="E10643" s="78"/>
    </row>
    <row r="10644" spans="5:5" x14ac:dyDescent="0.35">
      <c r="E10644" s="78"/>
    </row>
    <row r="10645" spans="5:5" x14ac:dyDescent="0.35">
      <c r="E10645" s="78"/>
    </row>
    <row r="10646" spans="5:5" x14ac:dyDescent="0.35">
      <c r="E10646" s="78"/>
    </row>
    <row r="10647" spans="5:5" x14ac:dyDescent="0.35">
      <c r="E10647" s="78"/>
    </row>
    <row r="10648" spans="5:5" x14ac:dyDescent="0.35">
      <c r="E10648" s="78"/>
    </row>
    <row r="10649" spans="5:5" x14ac:dyDescent="0.35">
      <c r="E10649" s="78"/>
    </row>
    <row r="10650" spans="5:5" x14ac:dyDescent="0.35">
      <c r="E10650" s="78"/>
    </row>
    <row r="10651" spans="5:5" x14ac:dyDescent="0.35">
      <c r="E10651" s="78"/>
    </row>
    <row r="10652" spans="5:5" x14ac:dyDescent="0.35">
      <c r="E10652" s="78"/>
    </row>
    <row r="10653" spans="5:5" x14ac:dyDescent="0.35">
      <c r="E10653" s="78"/>
    </row>
    <row r="10654" spans="5:5" x14ac:dyDescent="0.35">
      <c r="E10654" s="78"/>
    </row>
    <row r="10655" spans="5:5" x14ac:dyDescent="0.35">
      <c r="E10655" s="78"/>
    </row>
    <row r="10656" spans="5:5" x14ac:dyDescent="0.35">
      <c r="E10656" s="78"/>
    </row>
    <row r="10657" spans="5:5" x14ac:dyDescent="0.35">
      <c r="E10657" s="78"/>
    </row>
    <row r="10658" spans="5:5" x14ac:dyDescent="0.35">
      <c r="E10658" s="78"/>
    </row>
    <row r="10659" spans="5:5" x14ac:dyDescent="0.35">
      <c r="E10659" s="78"/>
    </row>
    <row r="10660" spans="5:5" x14ac:dyDescent="0.35">
      <c r="E10660" s="78"/>
    </row>
    <row r="10661" spans="5:5" x14ac:dyDescent="0.35">
      <c r="E10661" s="78"/>
    </row>
    <row r="10662" spans="5:5" x14ac:dyDescent="0.35">
      <c r="E10662" s="78"/>
    </row>
    <row r="10663" spans="5:5" x14ac:dyDescent="0.35">
      <c r="E10663" s="78"/>
    </row>
    <row r="10664" spans="5:5" x14ac:dyDescent="0.35">
      <c r="E10664" s="78"/>
    </row>
    <row r="10665" spans="5:5" x14ac:dyDescent="0.35">
      <c r="E10665" s="78"/>
    </row>
    <row r="10666" spans="5:5" x14ac:dyDescent="0.35">
      <c r="E10666" s="78"/>
    </row>
    <row r="10667" spans="5:5" x14ac:dyDescent="0.35">
      <c r="E10667" s="78"/>
    </row>
    <row r="10668" spans="5:5" x14ac:dyDescent="0.35">
      <c r="E10668" s="78"/>
    </row>
    <row r="10669" spans="5:5" x14ac:dyDescent="0.35">
      <c r="E10669" s="78"/>
    </row>
    <row r="10670" spans="5:5" x14ac:dyDescent="0.35">
      <c r="E10670" s="78"/>
    </row>
    <row r="10671" spans="5:5" x14ac:dyDescent="0.35">
      <c r="E10671" s="78"/>
    </row>
    <row r="10672" spans="5:5" x14ac:dyDescent="0.35">
      <c r="E10672" s="78"/>
    </row>
    <row r="10673" spans="5:5" x14ac:dyDescent="0.35">
      <c r="E10673" s="78"/>
    </row>
    <row r="10674" spans="5:5" x14ac:dyDescent="0.35">
      <c r="E10674" s="78"/>
    </row>
    <row r="10675" spans="5:5" x14ac:dyDescent="0.35">
      <c r="E10675" s="78"/>
    </row>
    <row r="10676" spans="5:5" x14ac:dyDescent="0.35">
      <c r="E10676" s="78"/>
    </row>
    <row r="10677" spans="5:5" x14ac:dyDescent="0.35">
      <c r="E10677" s="78"/>
    </row>
    <row r="10678" spans="5:5" x14ac:dyDescent="0.35">
      <c r="E10678" s="78"/>
    </row>
    <row r="10679" spans="5:5" x14ac:dyDescent="0.35">
      <c r="E10679" s="78"/>
    </row>
    <row r="10680" spans="5:5" x14ac:dyDescent="0.35">
      <c r="E10680" s="78"/>
    </row>
    <row r="10681" spans="5:5" x14ac:dyDescent="0.35">
      <c r="E10681" s="78"/>
    </row>
    <row r="10682" spans="5:5" x14ac:dyDescent="0.35">
      <c r="E10682" s="78"/>
    </row>
    <row r="10683" spans="5:5" x14ac:dyDescent="0.35">
      <c r="E10683" s="78"/>
    </row>
    <row r="10684" spans="5:5" x14ac:dyDescent="0.35">
      <c r="E10684" s="78"/>
    </row>
    <row r="10685" spans="5:5" x14ac:dyDescent="0.35">
      <c r="E10685" s="78"/>
    </row>
    <row r="10686" spans="5:5" x14ac:dyDescent="0.35">
      <c r="E10686" s="78"/>
    </row>
    <row r="10687" spans="5:5" x14ac:dyDescent="0.35">
      <c r="E10687" s="78"/>
    </row>
    <row r="10688" spans="5:5" x14ac:dyDescent="0.35">
      <c r="E10688" s="78"/>
    </row>
    <row r="10689" spans="5:5" x14ac:dyDescent="0.35">
      <c r="E10689" s="78"/>
    </row>
    <row r="10690" spans="5:5" x14ac:dyDescent="0.35">
      <c r="E10690" s="78"/>
    </row>
    <row r="10691" spans="5:5" x14ac:dyDescent="0.35">
      <c r="E10691" s="78"/>
    </row>
    <row r="10692" spans="5:5" x14ac:dyDescent="0.35">
      <c r="E10692" s="78"/>
    </row>
    <row r="10693" spans="5:5" x14ac:dyDescent="0.35">
      <c r="E10693" s="78"/>
    </row>
    <row r="10694" spans="5:5" x14ac:dyDescent="0.35">
      <c r="E10694" s="78"/>
    </row>
    <row r="10695" spans="5:5" x14ac:dyDescent="0.35">
      <c r="E10695" s="78"/>
    </row>
    <row r="10696" spans="5:5" x14ac:dyDescent="0.35">
      <c r="E10696" s="78"/>
    </row>
    <row r="10697" spans="5:5" x14ac:dyDescent="0.35">
      <c r="E10697" s="78"/>
    </row>
    <row r="10698" spans="5:5" x14ac:dyDescent="0.35">
      <c r="E10698" s="78"/>
    </row>
    <row r="10699" spans="5:5" x14ac:dyDescent="0.35">
      <c r="E10699" s="78"/>
    </row>
    <row r="10700" spans="5:5" x14ac:dyDescent="0.35">
      <c r="E10700" s="78"/>
    </row>
    <row r="10701" spans="5:5" x14ac:dyDescent="0.35">
      <c r="E10701" s="78"/>
    </row>
    <row r="10702" spans="5:5" x14ac:dyDescent="0.35">
      <c r="E10702" s="78"/>
    </row>
    <row r="10703" spans="5:5" x14ac:dyDescent="0.35">
      <c r="E10703" s="78"/>
    </row>
    <row r="10704" spans="5:5" x14ac:dyDescent="0.35">
      <c r="E10704" s="78"/>
    </row>
    <row r="10705" spans="5:5" x14ac:dyDescent="0.35">
      <c r="E10705" s="78"/>
    </row>
    <row r="10706" spans="5:5" x14ac:dyDescent="0.35">
      <c r="E10706" s="78"/>
    </row>
    <row r="10707" spans="5:5" x14ac:dyDescent="0.35">
      <c r="E10707" s="78"/>
    </row>
    <row r="10708" spans="5:5" x14ac:dyDescent="0.35">
      <c r="E10708" s="78"/>
    </row>
    <row r="10709" spans="5:5" x14ac:dyDescent="0.35">
      <c r="E10709" s="78"/>
    </row>
    <row r="10710" spans="5:5" x14ac:dyDescent="0.35">
      <c r="E10710" s="78"/>
    </row>
    <row r="10711" spans="5:5" x14ac:dyDescent="0.35">
      <c r="E10711" s="78"/>
    </row>
    <row r="10712" spans="5:5" x14ac:dyDescent="0.35">
      <c r="E10712" s="78"/>
    </row>
    <row r="10713" spans="5:5" x14ac:dyDescent="0.35">
      <c r="E10713" s="78"/>
    </row>
    <row r="10714" spans="5:5" x14ac:dyDescent="0.35">
      <c r="E10714" s="78"/>
    </row>
    <row r="10715" spans="5:5" x14ac:dyDescent="0.35">
      <c r="E10715" s="78"/>
    </row>
    <row r="10716" spans="5:5" x14ac:dyDescent="0.35">
      <c r="E10716" s="78"/>
    </row>
    <row r="10717" spans="5:5" x14ac:dyDescent="0.35">
      <c r="E10717" s="78"/>
    </row>
    <row r="10718" spans="5:5" x14ac:dyDescent="0.35">
      <c r="E10718" s="78"/>
    </row>
    <row r="10719" spans="5:5" x14ac:dyDescent="0.35">
      <c r="E10719" s="78"/>
    </row>
    <row r="10720" spans="5:5" x14ac:dyDescent="0.35">
      <c r="E10720" s="78"/>
    </row>
    <row r="10721" spans="5:5" x14ac:dyDescent="0.35">
      <c r="E10721" s="78"/>
    </row>
    <row r="10722" spans="5:5" x14ac:dyDescent="0.35">
      <c r="E10722" s="78"/>
    </row>
    <row r="10723" spans="5:5" x14ac:dyDescent="0.35">
      <c r="E10723" s="78"/>
    </row>
    <row r="10724" spans="5:5" x14ac:dyDescent="0.35">
      <c r="E10724" s="78"/>
    </row>
    <row r="10725" spans="5:5" x14ac:dyDescent="0.35">
      <c r="E10725" s="78"/>
    </row>
    <row r="10726" spans="5:5" x14ac:dyDescent="0.35">
      <c r="E10726" s="78"/>
    </row>
    <row r="10727" spans="5:5" x14ac:dyDescent="0.35">
      <c r="E10727" s="78"/>
    </row>
    <row r="10728" spans="5:5" x14ac:dyDescent="0.35">
      <c r="E10728" s="78"/>
    </row>
    <row r="10729" spans="5:5" x14ac:dyDescent="0.35">
      <c r="E10729" s="78"/>
    </row>
    <row r="10730" spans="5:5" x14ac:dyDescent="0.35">
      <c r="E10730" s="78"/>
    </row>
    <row r="10731" spans="5:5" x14ac:dyDescent="0.35">
      <c r="E10731" s="78"/>
    </row>
    <row r="10732" spans="5:5" x14ac:dyDescent="0.35">
      <c r="E10732" s="78"/>
    </row>
    <row r="10733" spans="5:5" x14ac:dyDescent="0.35">
      <c r="E10733" s="78"/>
    </row>
    <row r="10734" spans="5:5" x14ac:dyDescent="0.35">
      <c r="E10734" s="78"/>
    </row>
    <row r="10735" spans="5:5" x14ac:dyDescent="0.35">
      <c r="E10735" s="78"/>
    </row>
    <row r="10736" spans="5:5" x14ac:dyDescent="0.35">
      <c r="E10736" s="78"/>
    </row>
    <row r="10737" spans="5:5" x14ac:dyDescent="0.35">
      <c r="E10737" s="78"/>
    </row>
    <row r="10738" spans="5:5" x14ac:dyDescent="0.35">
      <c r="E10738" s="78"/>
    </row>
    <row r="10739" spans="5:5" x14ac:dyDescent="0.35">
      <c r="E10739" s="78"/>
    </row>
    <row r="10740" spans="5:5" x14ac:dyDescent="0.35">
      <c r="E10740" s="78"/>
    </row>
    <row r="10741" spans="5:5" x14ac:dyDescent="0.35">
      <c r="E10741" s="78"/>
    </row>
    <row r="10742" spans="5:5" x14ac:dyDescent="0.35">
      <c r="E10742" s="78"/>
    </row>
    <row r="10743" spans="5:5" x14ac:dyDescent="0.35">
      <c r="E10743" s="78"/>
    </row>
    <row r="10744" spans="5:5" x14ac:dyDescent="0.35">
      <c r="E10744" s="78"/>
    </row>
    <row r="10745" spans="5:5" x14ac:dyDescent="0.35">
      <c r="E10745" s="78"/>
    </row>
    <row r="10746" spans="5:5" x14ac:dyDescent="0.35">
      <c r="E10746" s="78"/>
    </row>
    <row r="10747" spans="5:5" x14ac:dyDescent="0.35">
      <c r="E10747" s="78"/>
    </row>
    <row r="10748" spans="5:5" x14ac:dyDescent="0.35">
      <c r="E10748" s="78"/>
    </row>
    <row r="10749" spans="5:5" x14ac:dyDescent="0.35">
      <c r="E10749" s="78"/>
    </row>
    <row r="10750" spans="5:5" x14ac:dyDescent="0.35">
      <c r="E10750" s="78"/>
    </row>
    <row r="10751" spans="5:5" x14ac:dyDescent="0.35">
      <c r="E10751" s="78"/>
    </row>
    <row r="10752" spans="5:5" x14ac:dyDescent="0.35">
      <c r="E10752" s="78"/>
    </row>
    <row r="10753" spans="5:5" x14ac:dyDescent="0.35">
      <c r="E10753" s="78"/>
    </row>
    <row r="10754" spans="5:5" x14ac:dyDescent="0.35">
      <c r="E10754" s="78"/>
    </row>
    <row r="10755" spans="5:5" x14ac:dyDescent="0.35">
      <c r="E10755" s="78"/>
    </row>
    <row r="10756" spans="5:5" x14ac:dyDescent="0.35">
      <c r="E10756" s="78"/>
    </row>
    <row r="10757" spans="5:5" x14ac:dyDescent="0.35">
      <c r="E10757" s="78"/>
    </row>
    <row r="10758" spans="5:5" x14ac:dyDescent="0.35">
      <c r="E10758" s="78"/>
    </row>
    <row r="10759" spans="5:5" x14ac:dyDescent="0.35">
      <c r="E10759" s="78"/>
    </row>
    <row r="10760" spans="5:5" x14ac:dyDescent="0.35">
      <c r="E10760" s="78"/>
    </row>
    <row r="10761" spans="5:5" x14ac:dyDescent="0.35">
      <c r="E10761" s="78"/>
    </row>
    <row r="10762" spans="5:5" x14ac:dyDescent="0.35">
      <c r="E10762" s="78"/>
    </row>
    <row r="10763" spans="5:5" x14ac:dyDescent="0.35">
      <c r="E10763" s="78"/>
    </row>
    <row r="10764" spans="5:5" x14ac:dyDescent="0.35">
      <c r="E10764" s="78"/>
    </row>
    <row r="10765" spans="5:5" x14ac:dyDescent="0.35">
      <c r="E10765" s="78"/>
    </row>
    <row r="10766" spans="5:5" x14ac:dyDescent="0.35">
      <c r="E10766" s="78"/>
    </row>
    <row r="10767" spans="5:5" x14ac:dyDescent="0.35">
      <c r="E10767" s="78"/>
    </row>
    <row r="10768" spans="5:5" x14ac:dyDescent="0.35">
      <c r="E10768" s="78"/>
    </row>
    <row r="10769" spans="5:5" x14ac:dyDescent="0.35">
      <c r="E10769" s="78"/>
    </row>
    <row r="10770" spans="5:5" x14ac:dyDescent="0.35">
      <c r="E10770" s="78"/>
    </row>
    <row r="10771" spans="5:5" x14ac:dyDescent="0.35">
      <c r="E10771" s="78"/>
    </row>
    <row r="10772" spans="5:5" x14ac:dyDescent="0.35">
      <c r="E10772" s="78"/>
    </row>
    <row r="10773" spans="5:5" x14ac:dyDescent="0.35">
      <c r="E10773" s="78"/>
    </row>
    <row r="10774" spans="5:5" x14ac:dyDescent="0.35">
      <c r="E10774" s="78"/>
    </row>
    <row r="10775" spans="5:5" x14ac:dyDescent="0.35">
      <c r="E10775" s="78"/>
    </row>
    <row r="10776" spans="5:5" x14ac:dyDescent="0.35">
      <c r="E10776" s="78"/>
    </row>
    <row r="10777" spans="5:5" x14ac:dyDescent="0.35">
      <c r="E10777" s="78"/>
    </row>
    <row r="10778" spans="5:5" x14ac:dyDescent="0.35">
      <c r="E10778" s="78"/>
    </row>
    <row r="10779" spans="5:5" x14ac:dyDescent="0.35">
      <c r="E10779" s="78"/>
    </row>
    <row r="10780" spans="5:5" x14ac:dyDescent="0.35">
      <c r="E10780" s="78"/>
    </row>
    <row r="10781" spans="5:5" x14ac:dyDescent="0.35">
      <c r="E10781" s="78"/>
    </row>
    <row r="10782" spans="5:5" x14ac:dyDescent="0.35">
      <c r="E10782" s="78"/>
    </row>
    <row r="10783" spans="5:5" x14ac:dyDescent="0.35">
      <c r="E10783" s="78"/>
    </row>
    <row r="10784" spans="5:5" x14ac:dyDescent="0.35">
      <c r="E10784" s="78"/>
    </row>
    <row r="10785" spans="5:5" x14ac:dyDescent="0.35">
      <c r="E10785" s="78"/>
    </row>
    <row r="10786" spans="5:5" x14ac:dyDescent="0.35">
      <c r="E10786" s="78"/>
    </row>
    <row r="10787" spans="5:5" x14ac:dyDescent="0.35">
      <c r="E10787" s="78"/>
    </row>
    <row r="10788" spans="5:5" x14ac:dyDescent="0.35">
      <c r="E10788" s="78"/>
    </row>
    <row r="10789" spans="5:5" x14ac:dyDescent="0.35">
      <c r="E10789" s="78"/>
    </row>
    <row r="10790" spans="5:5" x14ac:dyDescent="0.35">
      <c r="E10790" s="78"/>
    </row>
    <row r="10791" spans="5:5" x14ac:dyDescent="0.35">
      <c r="E10791" s="78"/>
    </row>
    <row r="10792" spans="5:5" x14ac:dyDescent="0.35">
      <c r="E10792" s="78"/>
    </row>
    <row r="10793" spans="5:5" x14ac:dyDescent="0.35">
      <c r="E10793" s="78"/>
    </row>
    <row r="10794" spans="5:5" x14ac:dyDescent="0.35">
      <c r="E10794" s="78"/>
    </row>
    <row r="10795" spans="5:5" x14ac:dyDescent="0.35">
      <c r="E10795" s="78"/>
    </row>
    <row r="10796" spans="5:5" x14ac:dyDescent="0.35">
      <c r="E10796" s="78"/>
    </row>
    <row r="10797" spans="5:5" x14ac:dyDescent="0.35">
      <c r="E10797" s="78"/>
    </row>
    <row r="10798" spans="5:5" x14ac:dyDescent="0.35">
      <c r="E10798" s="78"/>
    </row>
    <row r="10799" spans="5:5" x14ac:dyDescent="0.35">
      <c r="E10799" s="78"/>
    </row>
    <row r="10800" spans="5:5" x14ac:dyDescent="0.35">
      <c r="E10800" s="78"/>
    </row>
    <row r="10801" spans="5:5" x14ac:dyDescent="0.35">
      <c r="E10801" s="78"/>
    </row>
    <row r="10802" spans="5:5" x14ac:dyDescent="0.35">
      <c r="E10802" s="78"/>
    </row>
    <row r="10803" spans="5:5" x14ac:dyDescent="0.35">
      <c r="E10803" s="78"/>
    </row>
    <row r="10804" spans="5:5" x14ac:dyDescent="0.35">
      <c r="E10804" s="78"/>
    </row>
    <row r="10805" spans="5:5" x14ac:dyDescent="0.35">
      <c r="E10805" s="78"/>
    </row>
    <row r="10806" spans="5:5" x14ac:dyDescent="0.35">
      <c r="E10806" s="78"/>
    </row>
    <row r="10807" spans="5:5" x14ac:dyDescent="0.35">
      <c r="E10807" s="78"/>
    </row>
    <row r="10808" spans="5:5" x14ac:dyDescent="0.35">
      <c r="E10808" s="78"/>
    </row>
    <row r="10809" spans="5:5" x14ac:dyDescent="0.35">
      <c r="E10809" s="78"/>
    </row>
    <row r="10810" spans="5:5" x14ac:dyDescent="0.35">
      <c r="E10810" s="78"/>
    </row>
    <row r="10811" spans="5:5" x14ac:dyDescent="0.35">
      <c r="E10811" s="78"/>
    </row>
    <row r="10812" spans="5:5" x14ac:dyDescent="0.35">
      <c r="E10812" s="78"/>
    </row>
    <row r="10813" spans="5:5" x14ac:dyDescent="0.35">
      <c r="E10813" s="78"/>
    </row>
    <row r="10814" spans="5:5" x14ac:dyDescent="0.35">
      <c r="E10814" s="78"/>
    </row>
    <row r="10815" spans="5:5" x14ac:dyDescent="0.35">
      <c r="E10815" s="78"/>
    </row>
    <row r="10816" spans="5:5" x14ac:dyDescent="0.35">
      <c r="E10816" s="78"/>
    </row>
    <row r="10817" spans="5:5" x14ac:dyDescent="0.35">
      <c r="E10817" s="78"/>
    </row>
    <row r="10818" spans="5:5" x14ac:dyDescent="0.35">
      <c r="E10818" s="78"/>
    </row>
    <row r="10819" spans="5:5" x14ac:dyDescent="0.35">
      <c r="E10819" s="78"/>
    </row>
    <row r="10820" spans="5:5" x14ac:dyDescent="0.35">
      <c r="E10820" s="78"/>
    </row>
    <row r="10821" spans="5:5" x14ac:dyDescent="0.35">
      <c r="E10821" s="78"/>
    </row>
    <row r="10822" spans="5:5" x14ac:dyDescent="0.35">
      <c r="E10822" s="78"/>
    </row>
    <row r="10823" spans="5:5" x14ac:dyDescent="0.35">
      <c r="E10823" s="78"/>
    </row>
    <row r="10824" spans="5:5" x14ac:dyDescent="0.35">
      <c r="E10824" s="78"/>
    </row>
    <row r="10825" spans="5:5" x14ac:dyDescent="0.35">
      <c r="E10825" s="78"/>
    </row>
    <row r="10826" spans="5:5" x14ac:dyDescent="0.35">
      <c r="E10826" s="78"/>
    </row>
    <row r="10827" spans="5:5" x14ac:dyDescent="0.35">
      <c r="E10827" s="78"/>
    </row>
    <row r="10828" spans="5:5" x14ac:dyDescent="0.35">
      <c r="E10828" s="78"/>
    </row>
    <row r="10829" spans="5:5" x14ac:dyDescent="0.35">
      <c r="E10829" s="78"/>
    </row>
    <row r="10830" spans="5:5" x14ac:dyDescent="0.35">
      <c r="E10830" s="78"/>
    </row>
    <row r="10831" spans="5:5" x14ac:dyDescent="0.35">
      <c r="E10831" s="78"/>
    </row>
    <row r="10832" spans="5:5" x14ac:dyDescent="0.35">
      <c r="E10832" s="78"/>
    </row>
    <row r="10833" spans="5:5" x14ac:dyDescent="0.35">
      <c r="E10833" s="78"/>
    </row>
    <row r="10834" spans="5:5" x14ac:dyDescent="0.35">
      <c r="E10834" s="78"/>
    </row>
    <row r="10835" spans="5:5" x14ac:dyDescent="0.35">
      <c r="E10835" s="78"/>
    </row>
    <row r="10836" spans="5:5" x14ac:dyDescent="0.35">
      <c r="E10836" s="78"/>
    </row>
    <row r="10837" spans="5:5" x14ac:dyDescent="0.35">
      <c r="E10837" s="78"/>
    </row>
    <row r="10838" spans="5:5" x14ac:dyDescent="0.35">
      <c r="E10838" s="78"/>
    </row>
    <row r="10839" spans="5:5" x14ac:dyDescent="0.35">
      <c r="E10839" s="78"/>
    </row>
    <row r="10840" spans="5:5" x14ac:dyDescent="0.35">
      <c r="E10840" s="78"/>
    </row>
    <row r="10841" spans="5:5" x14ac:dyDescent="0.35">
      <c r="E10841" s="78"/>
    </row>
    <row r="10842" spans="5:5" x14ac:dyDescent="0.35">
      <c r="E10842" s="78"/>
    </row>
    <row r="10843" spans="5:5" x14ac:dyDescent="0.35">
      <c r="E10843" s="78"/>
    </row>
    <row r="10844" spans="5:5" x14ac:dyDescent="0.35">
      <c r="E10844" s="78"/>
    </row>
    <row r="10845" spans="5:5" x14ac:dyDescent="0.35">
      <c r="E10845" s="78"/>
    </row>
    <row r="10846" spans="5:5" x14ac:dyDescent="0.35">
      <c r="E10846" s="78"/>
    </row>
    <row r="10847" spans="5:5" x14ac:dyDescent="0.35">
      <c r="E10847" s="78"/>
    </row>
    <row r="10848" spans="5:5" x14ac:dyDescent="0.35">
      <c r="E10848" s="78"/>
    </row>
    <row r="10849" spans="5:5" x14ac:dyDescent="0.35">
      <c r="E10849" s="78"/>
    </row>
    <row r="10850" spans="5:5" x14ac:dyDescent="0.35">
      <c r="E10850" s="78"/>
    </row>
    <row r="10851" spans="5:5" x14ac:dyDescent="0.35">
      <c r="E10851" s="78"/>
    </row>
    <row r="10852" spans="5:5" x14ac:dyDescent="0.35">
      <c r="E10852" s="78"/>
    </row>
    <row r="10853" spans="5:5" x14ac:dyDescent="0.35">
      <c r="E10853" s="78"/>
    </row>
    <row r="10854" spans="5:5" x14ac:dyDescent="0.35">
      <c r="E10854" s="78"/>
    </row>
    <row r="10855" spans="5:5" x14ac:dyDescent="0.35">
      <c r="E10855" s="78"/>
    </row>
    <row r="10856" spans="5:5" x14ac:dyDescent="0.35">
      <c r="E10856" s="78"/>
    </row>
    <row r="10857" spans="5:5" x14ac:dyDescent="0.35">
      <c r="E10857" s="78"/>
    </row>
    <row r="10858" spans="5:5" x14ac:dyDescent="0.35">
      <c r="E10858" s="78"/>
    </row>
    <row r="10859" spans="5:5" x14ac:dyDescent="0.35">
      <c r="E10859" s="78"/>
    </row>
    <row r="10860" spans="5:5" x14ac:dyDescent="0.35">
      <c r="E10860" s="78"/>
    </row>
    <row r="10861" spans="5:5" x14ac:dyDescent="0.35">
      <c r="E10861" s="78"/>
    </row>
    <row r="10862" spans="5:5" x14ac:dyDescent="0.35">
      <c r="E10862" s="78"/>
    </row>
    <row r="10863" spans="5:5" x14ac:dyDescent="0.35">
      <c r="E10863" s="78"/>
    </row>
    <row r="10864" spans="5:5" x14ac:dyDescent="0.35">
      <c r="E10864" s="78"/>
    </row>
    <row r="10865" spans="5:5" x14ac:dyDescent="0.35">
      <c r="E10865" s="78"/>
    </row>
    <row r="10866" spans="5:5" x14ac:dyDescent="0.35">
      <c r="E10866" s="78"/>
    </row>
    <row r="10867" spans="5:5" x14ac:dyDescent="0.35">
      <c r="E10867" s="78"/>
    </row>
    <row r="10868" spans="5:5" x14ac:dyDescent="0.35">
      <c r="E10868" s="78"/>
    </row>
    <row r="10869" spans="5:5" x14ac:dyDescent="0.35">
      <c r="E10869" s="78"/>
    </row>
    <row r="10870" spans="5:5" x14ac:dyDescent="0.35">
      <c r="E10870" s="78"/>
    </row>
    <row r="10871" spans="5:5" x14ac:dyDescent="0.35">
      <c r="E10871" s="78"/>
    </row>
    <row r="10872" spans="5:5" x14ac:dyDescent="0.35">
      <c r="E10872" s="78"/>
    </row>
    <row r="10873" spans="5:5" x14ac:dyDescent="0.35">
      <c r="E10873" s="78"/>
    </row>
    <row r="10874" spans="5:5" x14ac:dyDescent="0.35">
      <c r="E10874" s="78"/>
    </row>
    <row r="10875" spans="5:5" x14ac:dyDescent="0.35">
      <c r="E10875" s="78"/>
    </row>
    <row r="10876" spans="5:5" x14ac:dyDescent="0.35">
      <c r="E10876" s="78"/>
    </row>
    <row r="10877" spans="5:5" x14ac:dyDescent="0.35">
      <c r="E10877" s="78"/>
    </row>
    <row r="10878" spans="5:5" x14ac:dyDescent="0.35">
      <c r="E10878" s="78"/>
    </row>
    <row r="10879" spans="5:5" x14ac:dyDescent="0.35">
      <c r="E10879" s="78"/>
    </row>
    <row r="10880" spans="5:5" x14ac:dyDescent="0.35">
      <c r="E10880" s="78"/>
    </row>
    <row r="10881" spans="5:5" x14ac:dyDescent="0.35">
      <c r="E10881" s="78"/>
    </row>
    <row r="10882" spans="5:5" x14ac:dyDescent="0.35">
      <c r="E10882" s="78"/>
    </row>
    <row r="10883" spans="5:5" x14ac:dyDescent="0.35">
      <c r="E10883" s="78"/>
    </row>
    <row r="10884" spans="5:5" x14ac:dyDescent="0.35">
      <c r="E10884" s="78"/>
    </row>
    <row r="10885" spans="5:5" x14ac:dyDescent="0.35">
      <c r="E10885" s="78"/>
    </row>
    <row r="10886" spans="5:5" x14ac:dyDescent="0.35">
      <c r="E10886" s="78"/>
    </row>
    <row r="10887" spans="5:5" x14ac:dyDescent="0.35">
      <c r="E10887" s="78"/>
    </row>
    <row r="10888" spans="5:5" x14ac:dyDescent="0.35">
      <c r="E10888" s="78"/>
    </row>
    <row r="10889" spans="5:5" x14ac:dyDescent="0.35">
      <c r="E10889" s="78"/>
    </row>
    <row r="10890" spans="5:5" x14ac:dyDescent="0.35">
      <c r="E10890" s="78"/>
    </row>
    <row r="10891" spans="5:5" x14ac:dyDescent="0.35">
      <c r="E10891" s="78"/>
    </row>
    <row r="10892" spans="5:5" x14ac:dyDescent="0.35">
      <c r="E10892" s="78"/>
    </row>
    <row r="10893" spans="5:5" x14ac:dyDescent="0.35">
      <c r="E10893" s="78"/>
    </row>
    <row r="10894" spans="5:5" x14ac:dyDescent="0.35">
      <c r="E10894" s="78"/>
    </row>
    <row r="10895" spans="5:5" x14ac:dyDescent="0.35">
      <c r="E10895" s="78"/>
    </row>
    <row r="10896" spans="5:5" x14ac:dyDescent="0.35">
      <c r="E10896" s="78"/>
    </row>
    <row r="10897" spans="5:5" x14ac:dyDescent="0.35">
      <c r="E10897" s="78"/>
    </row>
    <row r="10898" spans="5:5" x14ac:dyDescent="0.35">
      <c r="E10898" s="78"/>
    </row>
    <row r="10899" spans="5:5" x14ac:dyDescent="0.35">
      <c r="E10899" s="78"/>
    </row>
    <row r="10900" spans="5:5" x14ac:dyDescent="0.35">
      <c r="E10900" s="78"/>
    </row>
    <row r="10901" spans="5:5" x14ac:dyDescent="0.35">
      <c r="E10901" s="78"/>
    </row>
    <row r="10902" spans="5:5" x14ac:dyDescent="0.35">
      <c r="E10902" s="78"/>
    </row>
    <row r="10903" spans="5:5" x14ac:dyDescent="0.35">
      <c r="E10903" s="78"/>
    </row>
    <row r="10904" spans="5:5" x14ac:dyDescent="0.35">
      <c r="E10904" s="78"/>
    </row>
    <row r="10905" spans="5:5" x14ac:dyDescent="0.35">
      <c r="E10905" s="78"/>
    </row>
    <row r="10906" spans="5:5" x14ac:dyDescent="0.35">
      <c r="E10906" s="78"/>
    </row>
    <row r="10907" spans="5:5" x14ac:dyDescent="0.35">
      <c r="E10907" s="78"/>
    </row>
    <row r="10908" spans="5:5" x14ac:dyDescent="0.35">
      <c r="E10908" s="78"/>
    </row>
    <row r="10909" spans="5:5" x14ac:dyDescent="0.35">
      <c r="E10909" s="78"/>
    </row>
    <row r="10910" spans="5:5" x14ac:dyDescent="0.35">
      <c r="E10910" s="78"/>
    </row>
    <row r="10911" spans="5:5" x14ac:dyDescent="0.35">
      <c r="E10911" s="78"/>
    </row>
    <row r="10912" spans="5:5" x14ac:dyDescent="0.35">
      <c r="E10912" s="78"/>
    </row>
    <row r="10913" spans="5:5" x14ac:dyDescent="0.35">
      <c r="E10913" s="78"/>
    </row>
    <row r="10914" spans="5:5" x14ac:dyDescent="0.35">
      <c r="E10914" s="78"/>
    </row>
    <row r="10915" spans="5:5" x14ac:dyDescent="0.35">
      <c r="E10915" s="78"/>
    </row>
    <row r="10916" spans="5:5" x14ac:dyDescent="0.35">
      <c r="E10916" s="78"/>
    </row>
    <row r="10917" spans="5:5" x14ac:dyDescent="0.35">
      <c r="E10917" s="78"/>
    </row>
    <row r="10918" spans="5:5" x14ac:dyDescent="0.35">
      <c r="E10918" s="78"/>
    </row>
    <row r="10919" spans="5:5" x14ac:dyDescent="0.35">
      <c r="E10919" s="78"/>
    </row>
    <row r="10920" spans="5:5" x14ac:dyDescent="0.35">
      <c r="E10920" s="78"/>
    </row>
    <row r="10921" spans="5:5" x14ac:dyDescent="0.35">
      <c r="E10921" s="78"/>
    </row>
    <row r="10922" spans="5:5" x14ac:dyDescent="0.35">
      <c r="E10922" s="78"/>
    </row>
    <row r="10923" spans="5:5" x14ac:dyDescent="0.35">
      <c r="E10923" s="78"/>
    </row>
    <row r="10924" spans="5:5" x14ac:dyDescent="0.35">
      <c r="E10924" s="78"/>
    </row>
    <row r="10925" spans="5:5" x14ac:dyDescent="0.35">
      <c r="E10925" s="78"/>
    </row>
    <row r="10926" spans="5:5" x14ac:dyDescent="0.35">
      <c r="E10926" s="78"/>
    </row>
    <row r="10927" spans="5:5" x14ac:dyDescent="0.35">
      <c r="E10927" s="78"/>
    </row>
    <row r="10928" spans="5:5" x14ac:dyDescent="0.35">
      <c r="E10928" s="78"/>
    </row>
    <row r="10929" spans="5:5" x14ac:dyDescent="0.35">
      <c r="E10929" s="78"/>
    </row>
    <row r="10930" spans="5:5" x14ac:dyDescent="0.35">
      <c r="E10930" s="78"/>
    </row>
    <row r="10931" spans="5:5" x14ac:dyDescent="0.35">
      <c r="E10931" s="78"/>
    </row>
    <row r="10932" spans="5:5" x14ac:dyDescent="0.35">
      <c r="E10932" s="78"/>
    </row>
    <row r="10933" spans="5:5" x14ac:dyDescent="0.35">
      <c r="E10933" s="78"/>
    </row>
    <row r="10934" spans="5:5" x14ac:dyDescent="0.35">
      <c r="E10934" s="78"/>
    </row>
    <row r="10935" spans="5:5" x14ac:dyDescent="0.35">
      <c r="E10935" s="78"/>
    </row>
    <row r="10936" spans="5:5" x14ac:dyDescent="0.35">
      <c r="E10936" s="78"/>
    </row>
    <row r="10937" spans="5:5" x14ac:dyDescent="0.35">
      <c r="E10937" s="78"/>
    </row>
    <row r="10938" spans="5:5" x14ac:dyDescent="0.35">
      <c r="E10938" s="78"/>
    </row>
    <row r="10939" spans="5:5" x14ac:dyDescent="0.35">
      <c r="E10939" s="78"/>
    </row>
    <row r="10940" spans="5:5" x14ac:dyDescent="0.35">
      <c r="E10940" s="78"/>
    </row>
    <row r="10941" spans="5:5" x14ac:dyDescent="0.35">
      <c r="E10941" s="78"/>
    </row>
    <row r="10942" spans="5:5" x14ac:dyDescent="0.35">
      <c r="E10942" s="78"/>
    </row>
    <row r="10943" spans="5:5" x14ac:dyDescent="0.35">
      <c r="E10943" s="78"/>
    </row>
    <row r="10944" spans="5:5" x14ac:dyDescent="0.35">
      <c r="E10944" s="78"/>
    </row>
    <row r="10945" spans="5:5" x14ac:dyDescent="0.35">
      <c r="E10945" s="78"/>
    </row>
    <row r="10946" spans="5:5" x14ac:dyDescent="0.35">
      <c r="E10946" s="78"/>
    </row>
    <row r="10947" spans="5:5" x14ac:dyDescent="0.35">
      <c r="E10947" s="78"/>
    </row>
    <row r="10948" spans="5:5" x14ac:dyDescent="0.35">
      <c r="E10948" s="78"/>
    </row>
    <row r="10949" spans="5:5" x14ac:dyDescent="0.35">
      <c r="E10949" s="78"/>
    </row>
    <row r="10950" spans="5:5" x14ac:dyDescent="0.35">
      <c r="E10950" s="78"/>
    </row>
    <row r="10951" spans="5:5" x14ac:dyDescent="0.35">
      <c r="E10951" s="78"/>
    </row>
    <row r="10952" spans="5:5" x14ac:dyDescent="0.35">
      <c r="E10952" s="78"/>
    </row>
    <row r="10953" spans="5:5" x14ac:dyDescent="0.35">
      <c r="E10953" s="78"/>
    </row>
    <row r="10954" spans="5:5" x14ac:dyDescent="0.35">
      <c r="E10954" s="78"/>
    </row>
    <row r="10955" spans="5:5" x14ac:dyDescent="0.35">
      <c r="E10955" s="78"/>
    </row>
    <row r="10956" spans="5:5" x14ac:dyDescent="0.35">
      <c r="E10956" s="78"/>
    </row>
    <row r="10957" spans="5:5" x14ac:dyDescent="0.35">
      <c r="E10957" s="78"/>
    </row>
    <row r="10958" spans="5:5" x14ac:dyDescent="0.35">
      <c r="E10958" s="78"/>
    </row>
    <row r="10959" spans="5:5" x14ac:dyDescent="0.35">
      <c r="E10959" s="78"/>
    </row>
    <row r="10960" spans="5:5" x14ac:dyDescent="0.35">
      <c r="E10960" s="78"/>
    </row>
    <row r="10961" spans="5:5" x14ac:dyDescent="0.35">
      <c r="E10961" s="78"/>
    </row>
    <row r="10962" spans="5:5" x14ac:dyDescent="0.35">
      <c r="E10962" s="78"/>
    </row>
    <row r="10963" spans="5:5" x14ac:dyDescent="0.35">
      <c r="E10963" s="78"/>
    </row>
    <row r="10964" spans="5:5" x14ac:dyDescent="0.35">
      <c r="E10964" s="78"/>
    </row>
    <row r="10965" spans="5:5" x14ac:dyDescent="0.35">
      <c r="E10965" s="78"/>
    </row>
    <row r="10966" spans="5:5" x14ac:dyDescent="0.35">
      <c r="E10966" s="78"/>
    </row>
    <row r="10967" spans="5:5" x14ac:dyDescent="0.35">
      <c r="E10967" s="78"/>
    </row>
    <row r="10968" spans="5:5" x14ac:dyDescent="0.35">
      <c r="E10968" s="78"/>
    </row>
    <row r="10969" spans="5:5" x14ac:dyDescent="0.35">
      <c r="E10969" s="78"/>
    </row>
    <row r="10970" spans="5:5" x14ac:dyDescent="0.35">
      <c r="E10970" s="78"/>
    </row>
    <row r="10971" spans="5:5" x14ac:dyDescent="0.35">
      <c r="E10971" s="78"/>
    </row>
    <row r="10972" spans="5:5" x14ac:dyDescent="0.35">
      <c r="E10972" s="78"/>
    </row>
    <row r="10973" spans="5:5" x14ac:dyDescent="0.35">
      <c r="E10973" s="78"/>
    </row>
    <row r="10974" spans="5:5" x14ac:dyDescent="0.35">
      <c r="E10974" s="78"/>
    </row>
    <row r="10975" spans="5:5" x14ac:dyDescent="0.35">
      <c r="E10975" s="78"/>
    </row>
    <row r="10976" spans="5:5" x14ac:dyDescent="0.35">
      <c r="E10976" s="78"/>
    </row>
    <row r="10977" spans="5:5" x14ac:dyDescent="0.35">
      <c r="E10977" s="78"/>
    </row>
    <row r="10978" spans="5:5" x14ac:dyDescent="0.35">
      <c r="E10978" s="78"/>
    </row>
    <row r="10979" spans="5:5" x14ac:dyDescent="0.35">
      <c r="E10979" s="78"/>
    </row>
    <row r="10980" spans="5:5" x14ac:dyDescent="0.35">
      <c r="E10980" s="78"/>
    </row>
    <row r="10981" spans="5:5" x14ac:dyDescent="0.35">
      <c r="E10981" s="78"/>
    </row>
    <row r="10982" spans="5:5" x14ac:dyDescent="0.35">
      <c r="E10982" s="78"/>
    </row>
    <row r="10983" spans="5:5" x14ac:dyDescent="0.35">
      <c r="E10983" s="78"/>
    </row>
    <row r="10984" spans="5:5" x14ac:dyDescent="0.35">
      <c r="E10984" s="78"/>
    </row>
    <row r="10985" spans="5:5" x14ac:dyDescent="0.35">
      <c r="E10985" s="78"/>
    </row>
    <row r="10986" spans="5:5" x14ac:dyDescent="0.35">
      <c r="E10986" s="78"/>
    </row>
    <row r="10987" spans="5:5" x14ac:dyDescent="0.35">
      <c r="E10987" s="78"/>
    </row>
    <row r="10988" spans="5:5" x14ac:dyDescent="0.35">
      <c r="E10988" s="78"/>
    </row>
    <row r="10989" spans="5:5" x14ac:dyDescent="0.35">
      <c r="E10989" s="78"/>
    </row>
    <row r="10990" spans="5:5" x14ac:dyDescent="0.35">
      <c r="E10990" s="78"/>
    </row>
    <row r="10991" spans="5:5" x14ac:dyDescent="0.35">
      <c r="E10991" s="78"/>
    </row>
    <row r="10992" spans="5:5" x14ac:dyDescent="0.35">
      <c r="E10992" s="78"/>
    </row>
    <row r="10993" spans="5:5" x14ac:dyDescent="0.35">
      <c r="E10993" s="78"/>
    </row>
    <row r="10994" spans="5:5" x14ac:dyDescent="0.35">
      <c r="E10994" s="78"/>
    </row>
    <row r="10995" spans="5:5" x14ac:dyDescent="0.35">
      <c r="E10995" s="78"/>
    </row>
    <row r="10996" spans="5:5" x14ac:dyDescent="0.35">
      <c r="E10996" s="78"/>
    </row>
    <row r="10997" spans="5:5" x14ac:dyDescent="0.35">
      <c r="E10997" s="78"/>
    </row>
    <row r="10998" spans="5:5" x14ac:dyDescent="0.35">
      <c r="E10998" s="78"/>
    </row>
    <row r="10999" spans="5:5" x14ac:dyDescent="0.35">
      <c r="E10999" s="78"/>
    </row>
    <row r="11000" spans="5:5" x14ac:dyDescent="0.35">
      <c r="E11000" s="78"/>
    </row>
    <row r="11001" spans="5:5" x14ac:dyDescent="0.35">
      <c r="E11001" s="78"/>
    </row>
    <row r="11002" spans="5:5" x14ac:dyDescent="0.35">
      <c r="E11002" s="78"/>
    </row>
    <row r="11003" spans="5:5" x14ac:dyDescent="0.35">
      <c r="E11003" s="78"/>
    </row>
    <row r="11004" spans="5:5" x14ac:dyDescent="0.35">
      <c r="E11004" s="78"/>
    </row>
    <row r="11005" spans="5:5" x14ac:dyDescent="0.35">
      <c r="E11005" s="78"/>
    </row>
    <row r="11006" spans="5:5" x14ac:dyDescent="0.35">
      <c r="E11006" s="78"/>
    </row>
    <row r="11007" spans="5:5" x14ac:dyDescent="0.35">
      <c r="E11007" s="78"/>
    </row>
    <row r="11008" spans="5:5" x14ac:dyDescent="0.35">
      <c r="E11008" s="78"/>
    </row>
    <row r="11009" spans="5:5" x14ac:dyDescent="0.35">
      <c r="E11009" s="78"/>
    </row>
    <row r="11010" spans="5:5" x14ac:dyDescent="0.35">
      <c r="E11010" s="78"/>
    </row>
    <row r="11011" spans="5:5" x14ac:dyDescent="0.35">
      <c r="E11011" s="78"/>
    </row>
    <row r="11012" spans="5:5" x14ac:dyDescent="0.35">
      <c r="E11012" s="78"/>
    </row>
    <row r="11013" spans="5:5" x14ac:dyDescent="0.35">
      <c r="E11013" s="78"/>
    </row>
    <row r="11014" spans="5:5" x14ac:dyDescent="0.35">
      <c r="E11014" s="78"/>
    </row>
    <row r="11015" spans="5:5" x14ac:dyDescent="0.35">
      <c r="E11015" s="78"/>
    </row>
    <row r="11016" spans="5:5" x14ac:dyDescent="0.35">
      <c r="E11016" s="78"/>
    </row>
    <row r="11017" spans="5:5" x14ac:dyDescent="0.35">
      <c r="E11017" s="78"/>
    </row>
    <row r="11018" spans="5:5" x14ac:dyDescent="0.35">
      <c r="E11018" s="78"/>
    </row>
    <row r="11019" spans="5:5" x14ac:dyDescent="0.35">
      <c r="E11019" s="78"/>
    </row>
    <row r="11020" spans="5:5" x14ac:dyDescent="0.35">
      <c r="E11020" s="78"/>
    </row>
    <row r="11021" spans="5:5" x14ac:dyDescent="0.35">
      <c r="E11021" s="78"/>
    </row>
    <row r="11022" spans="5:5" x14ac:dyDescent="0.35">
      <c r="E11022" s="78"/>
    </row>
    <row r="11023" spans="5:5" x14ac:dyDescent="0.35">
      <c r="E11023" s="78"/>
    </row>
    <row r="11024" spans="5:5" x14ac:dyDescent="0.35">
      <c r="E11024" s="78"/>
    </row>
    <row r="11025" spans="5:5" x14ac:dyDescent="0.35">
      <c r="E11025" s="78"/>
    </row>
    <row r="11026" spans="5:5" x14ac:dyDescent="0.35">
      <c r="E11026" s="78"/>
    </row>
    <row r="11027" spans="5:5" x14ac:dyDescent="0.35">
      <c r="E11027" s="78"/>
    </row>
    <row r="11028" spans="5:5" x14ac:dyDescent="0.35">
      <c r="E11028" s="78"/>
    </row>
    <row r="11029" spans="5:5" x14ac:dyDescent="0.35">
      <c r="E11029" s="78"/>
    </row>
    <row r="11030" spans="5:5" x14ac:dyDescent="0.35">
      <c r="E11030" s="78"/>
    </row>
    <row r="11031" spans="5:5" x14ac:dyDescent="0.35">
      <c r="E11031" s="78"/>
    </row>
    <row r="11032" spans="5:5" x14ac:dyDescent="0.35">
      <c r="E11032" s="78"/>
    </row>
    <row r="11033" spans="5:5" x14ac:dyDescent="0.35">
      <c r="E11033" s="78"/>
    </row>
    <row r="11034" spans="5:5" x14ac:dyDescent="0.35">
      <c r="E11034" s="78"/>
    </row>
    <row r="11035" spans="5:5" x14ac:dyDescent="0.35">
      <c r="E11035" s="78"/>
    </row>
    <row r="11036" spans="5:5" x14ac:dyDescent="0.35">
      <c r="E11036" s="78"/>
    </row>
    <row r="11037" spans="5:5" x14ac:dyDescent="0.35">
      <c r="E11037" s="78"/>
    </row>
    <row r="11038" spans="5:5" x14ac:dyDescent="0.35">
      <c r="E11038" s="78"/>
    </row>
    <row r="11039" spans="5:5" x14ac:dyDescent="0.35">
      <c r="E11039" s="78"/>
    </row>
    <row r="11040" spans="5:5" x14ac:dyDescent="0.35">
      <c r="E11040" s="78"/>
    </row>
    <row r="11041" spans="5:5" x14ac:dyDescent="0.35">
      <c r="E11041" s="78"/>
    </row>
    <row r="11042" spans="5:5" x14ac:dyDescent="0.35">
      <c r="E11042" s="78"/>
    </row>
    <row r="11043" spans="5:5" x14ac:dyDescent="0.35">
      <c r="E11043" s="78"/>
    </row>
    <row r="11044" spans="5:5" x14ac:dyDescent="0.35">
      <c r="E11044" s="78"/>
    </row>
    <row r="11045" spans="5:5" x14ac:dyDescent="0.35">
      <c r="E11045" s="78"/>
    </row>
    <row r="11046" spans="5:5" x14ac:dyDescent="0.35">
      <c r="E11046" s="78"/>
    </row>
    <row r="11047" spans="5:5" x14ac:dyDescent="0.35">
      <c r="E11047" s="78"/>
    </row>
    <row r="11048" spans="5:5" x14ac:dyDescent="0.35">
      <c r="E11048" s="78"/>
    </row>
    <row r="11049" spans="5:5" x14ac:dyDescent="0.35">
      <c r="E11049" s="78"/>
    </row>
    <row r="11050" spans="5:5" x14ac:dyDescent="0.35">
      <c r="E11050" s="78"/>
    </row>
    <row r="11051" spans="5:5" x14ac:dyDescent="0.35">
      <c r="E11051" s="78"/>
    </row>
    <row r="11052" spans="5:5" x14ac:dyDescent="0.35">
      <c r="E11052" s="78"/>
    </row>
    <row r="11053" spans="5:5" x14ac:dyDescent="0.35">
      <c r="E11053" s="78"/>
    </row>
    <row r="11054" spans="5:5" x14ac:dyDescent="0.35">
      <c r="E11054" s="78"/>
    </row>
    <row r="11055" spans="5:5" x14ac:dyDescent="0.35">
      <c r="E11055" s="78"/>
    </row>
    <row r="11056" spans="5:5" x14ac:dyDescent="0.35">
      <c r="E11056" s="78"/>
    </row>
    <row r="11057" spans="5:5" x14ac:dyDescent="0.35">
      <c r="E11057" s="78"/>
    </row>
    <row r="11058" spans="5:5" x14ac:dyDescent="0.35">
      <c r="E11058" s="78"/>
    </row>
    <row r="11059" spans="5:5" x14ac:dyDescent="0.35">
      <c r="E11059" s="78"/>
    </row>
    <row r="11060" spans="5:5" x14ac:dyDescent="0.35">
      <c r="E11060" s="78"/>
    </row>
    <row r="11061" spans="5:5" x14ac:dyDescent="0.35">
      <c r="E11061" s="78"/>
    </row>
    <row r="11062" spans="5:5" x14ac:dyDescent="0.35">
      <c r="E11062" s="78"/>
    </row>
    <row r="11063" spans="5:5" x14ac:dyDescent="0.35">
      <c r="E11063" s="78"/>
    </row>
    <row r="11064" spans="5:5" x14ac:dyDescent="0.35">
      <c r="E11064" s="78"/>
    </row>
    <row r="11065" spans="5:5" x14ac:dyDescent="0.35">
      <c r="E11065" s="78"/>
    </row>
    <row r="11066" spans="5:5" x14ac:dyDescent="0.35">
      <c r="E11066" s="78"/>
    </row>
    <row r="11067" spans="5:5" x14ac:dyDescent="0.35">
      <c r="E11067" s="78"/>
    </row>
    <row r="11068" spans="5:5" x14ac:dyDescent="0.35">
      <c r="E11068" s="78"/>
    </row>
    <row r="11069" spans="5:5" x14ac:dyDescent="0.35">
      <c r="E11069" s="78"/>
    </row>
    <row r="11070" spans="5:5" x14ac:dyDescent="0.35">
      <c r="E11070" s="78"/>
    </row>
    <row r="11071" spans="5:5" x14ac:dyDescent="0.35">
      <c r="E11071" s="78"/>
    </row>
    <row r="11072" spans="5:5" x14ac:dyDescent="0.35">
      <c r="E11072" s="78"/>
    </row>
    <row r="11073" spans="5:5" x14ac:dyDescent="0.35">
      <c r="E11073" s="78"/>
    </row>
    <row r="11074" spans="5:5" x14ac:dyDescent="0.35">
      <c r="E11074" s="78"/>
    </row>
    <row r="11075" spans="5:5" x14ac:dyDescent="0.35">
      <c r="E11075" s="78"/>
    </row>
    <row r="11076" spans="5:5" x14ac:dyDescent="0.35">
      <c r="E11076" s="78"/>
    </row>
    <row r="11077" spans="5:5" x14ac:dyDescent="0.35">
      <c r="E11077" s="78"/>
    </row>
    <row r="11078" spans="5:5" x14ac:dyDescent="0.35">
      <c r="E11078" s="78"/>
    </row>
    <row r="11079" spans="5:5" x14ac:dyDescent="0.35">
      <c r="E11079" s="78"/>
    </row>
    <row r="11080" spans="5:5" x14ac:dyDescent="0.35">
      <c r="E11080" s="78"/>
    </row>
    <row r="11081" spans="5:5" x14ac:dyDescent="0.35">
      <c r="E11081" s="78"/>
    </row>
    <row r="11082" spans="5:5" x14ac:dyDescent="0.35">
      <c r="E11082" s="78"/>
    </row>
    <row r="11083" spans="5:5" x14ac:dyDescent="0.35">
      <c r="E11083" s="78"/>
    </row>
    <row r="11084" spans="5:5" x14ac:dyDescent="0.35">
      <c r="E11084" s="78"/>
    </row>
    <row r="11085" spans="5:5" x14ac:dyDescent="0.35">
      <c r="E11085" s="78"/>
    </row>
    <row r="11086" spans="5:5" x14ac:dyDescent="0.35">
      <c r="E11086" s="78"/>
    </row>
    <row r="11087" spans="5:5" x14ac:dyDescent="0.35">
      <c r="E11087" s="78"/>
    </row>
    <row r="11088" spans="5:5" x14ac:dyDescent="0.35">
      <c r="E11088" s="78"/>
    </row>
    <row r="11089" spans="5:5" x14ac:dyDescent="0.35">
      <c r="E11089" s="78"/>
    </row>
    <row r="11090" spans="5:5" x14ac:dyDescent="0.35">
      <c r="E11090" s="78"/>
    </row>
    <row r="11091" spans="5:5" x14ac:dyDescent="0.35">
      <c r="E11091" s="78"/>
    </row>
    <row r="11092" spans="5:5" x14ac:dyDescent="0.35">
      <c r="E11092" s="78"/>
    </row>
    <row r="11093" spans="5:5" x14ac:dyDescent="0.35">
      <c r="E11093" s="78"/>
    </row>
    <row r="11094" spans="5:5" x14ac:dyDescent="0.35">
      <c r="E11094" s="78"/>
    </row>
    <row r="11095" spans="5:5" x14ac:dyDescent="0.35">
      <c r="E11095" s="78"/>
    </row>
    <row r="11096" spans="5:5" x14ac:dyDescent="0.35">
      <c r="E11096" s="78"/>
    </row>
    <row r="11097" spans="5:5" x14ac:dyDescent="0.35">
      <c r="E11097" s="78"/>
    </row>
    <row r="11098" spans="5:5" x14ac:dyDescent="0.35">
      <c r="E11098" s="78"/>
    </row>
    <row r="11099" spans="5:5" x14ac:dyDescent="0.35">
      <c r="E11099" s="78"/>
    </row>
    <row r="11100" spans="5:5" x14ac:dyDescent="0.35">
      <c r="E11100" s="78"/>
    </row>
    <row r="11101" spans="5:5" x14ac:dyDescent="0.35">
      <c r="E11101" s="78"/>
    </row>
    <row r="11102" spans="5:5" x14ac:dyDescent="0.35">
      <c r="E11102" s="78"/>
    </row>
    <row r="11103" spans="5:5" x14ac:dyDescent="0.35">
      <c r="E11103" s="78"/>
    </row>
    <row r="11104" spans="5:5" x14ac:dyDescent="0.35">
      <c r="E11104" s="78"/>
    </row>
    <row r="11105" spans="5:5" x14ac:dyDescent="0.35">
      <c r="E11105" s="78"/>
    </row>
    <row r="11106" spans="5:5" x14ac:dyDescent="0.35">
      <c r="E11106" s="78"/>
    </row>
    <row r="11107" spans="5:5" x14ac:dyDescent="0.35">
      <c r="E11107" s="78"/>
    </row>
    <row r="11108" spans="5:5" x14ac:dyDescent="0.35">
      <c r="E11108" s="78"/>
    </row>
    <row r="11109" spans="5:5" x14ac:dyDescent="0.35">
      <c r="E11109" s="78"/>
    </row>
    <row r="11110" spans="5:5" x14ac:dyDescent="0.35">
      <c r="E11110" s="78"/>
    </row>
    <row r="11111" spans="5:5" x14ac:dyDescent="0.35">
      <c r="E11111" s="78"/>
    </row>
    <row r="11112" spans="5:5" x14ac:dyDescent="0.35">
      <c r="E11112" s="78"/>
    </row>
    <row r="11113" spans="5:5" x14ac:dyDescent="0.35">
      <c r="E11113" s="78"/>
    </row>
    <row r="11114" spans="5:5" x14ac:dyDescent="0.35">
      <c r="E11114" s="78"/>
    </row>
    <row r="11115" spans="5:5" x14ac:dyDescent="0.35">
      <c r="E11115" s="78"/>
    </row>
    <row r="11116" spans="5:5" x14ac:dyDescent="0.35">
      <c r="E11116" s="78"/>
    </row>
    <row r="11117" spans="5:5" x14ac:dyDescent="0.35">
      <c r="E11117" s="78"/>
    </row>
    <row r="11118" spans="5:5" x14ac:dyDescent="0.35">
      <c r="E11118" s="78"/>
    </row>
    <row r="11119" spans="5:5" x14ac:dyDescent="0.35">
      <c r="E11119" s="78"/>
    </row>
    <row r="11120" spans="5:5" x14ac:dyDescent="0.35">
      <c r="E11120" s="78"/>
    </row>
    <row r="11121" spans="5:5" x14ac:dyDescent="0.35">
      <c r="E11121" s="78"/>
    </row>
    <row r="11122" spans="5:5" x14ac:dyDescent="0.35">
      <c r="E11122" s="78"/>
    </row>
    <row r="11123" spans="5:5" x14ac:dyDescent="0.35">
      <c r="E11123" s="78"/>
    </row>
    <row r="11124" spans="5:5" x14ac:dyDescent="0.35">
      <c r="E11124" s="78"/>
    </row>
    <row r="11125" spans="5:5" x14ac:dyDescent="0.35">
      <c r="E11125" s="78"/>
    </row>
    <row r="11126" spans="5:5" x14ac:dyDescent="0.35">
      <c r="E11126" s="78"/>
    </row>
    <row r="11127" spans="5:5" x14ac:dyDescent="0.35">
      <c r="E11127" s="78"/>
    </row>
    <row r="11128" spans="5:5" x14ac:dyDescent="0.35">
      <c r="E11128" s="78"/>
    </row>
    <row r="11129" spans="5:5" x14ac:dyDescent="0.35">
      <c r="E11129" s="78"/>
    </row>
    <row r="11130" spans="5:5" x14ac:dyDescent="0.35">
      <c r="E11130" s="78"/>
    </row>
    <row r="11131" spans="5:5" x14ac:dyDescent="0.35">
      <c r="E11131" s="78"/>
    </row>
    <row r="11132" spans="5:5" x14ac:dyDescent="0.35">
      <c r="E11132" s="78"/>
    </row>
    <row r="11133" spans="5:5" x14ac:dyDescent="0.35">
      <c r="E11133" s="78"/>
    </row>
    <row r="11134" spans="5:5" x14ac:dyDescent="0.35">
      <c r="E11134" s="78"/>
    </row>
    <row r="11135" spans="5:5" x14ac:dyDescent="0.35">
      <c r="E11135" s="78"/>
    </row>
    <row r="11136" spans="5:5" x14ac:dyDescent="0.35">
      <c r="E11136" s="78"/>
    </row>
    <row r="11137" spans="5:5" x14ac:dyDescent="0.35">
      <c r="E11137" s="78"/>
    </row>
    <row r="11138" spans="5:5" x14ac:dyDescent="0.35">
      <c r="E11138" s="78"/>
    </row>
    <row r="11139" spans="5:5" x14ac:dyDescent="0.35">
      <c r="E11139" s="78"/>
    </row>
    <row r="11140" spans="5:5" x14ac:dyDescent="0.35">
      <c r="E11140" s="78"/>
    </row>
    <row r="11141" spans="5:5" x14ac:dyDescent="0.35">
      <c r="E11141" s="78"/>
    </row>
    <row r="11142" spans="5:5" x14ac:dyDescent="0.35">
      <c r="E11142" s="78"/>
    </row>
    <row r="11143" spans="5:5" x14ac:dyDescent="0.35">
      <c r="E11143" s="78"/>
    </row>
    <row r="11144" spans="5:5" x14ac:dyDescent="0.35">
      <c r="E11144" s="78"/>
    </row>
    <row r="11145" spans="5:5" x14ac:dyDescent="0.35">
      <c r="E11145" s="78"/>
    </row>
    <row r="11146" spans="5:5" x14ac:dyDescent="0.35">
      <c r="E11146" s="78"/>
    </row>
    <row r="11147" spans="5:5" x14ac:dyDescent="0.35">
      <c r="E11147" s="78"/>
    </row>
    <row r="11148" spans="5:5" x14ac:dyDescent="0.35">
      <c r="E11148" s="78"/>
    </row>
    <row r="11149" spans="5:5" x14ac:dyDescent="0.35">
      <c r="E11149" s="78"/>
    </row>
    <row r="11150" spans="5:5" x14ac:dyDescent="0.35">
      <c r="E11150" s="78"/>
    </row>
    <row r="11151" spans="5:5" x14ac:dyDescent="0.35">
      <c r="E11151" s="78"/>
    </row>
    <row r="11152" spans="5:5" x14ac:dyDescent="0.35">
      <c r="E11152" s="78"/>
    </row>
    <row r="11153" spans="5:5" x14ac:dyDescent="0.35">
      <c r="E11153" s="78"/>
    </row>
    <row r="11154" spans="5:5" x14ac:dyDescent="0.35">
      <c r="E11154" s="78"/>
    </row>
    <row r="11155" spans="5:5" x14ac:dyDescent="0.35">
      <c r="E11155" s="78"/>
    </row>
    <row r="11156" spans="5:5" x14ac:dyDescent="0.35">
      <c r="E11156" s="78"/>
    </row>
    <row r="11157" spans="5:5" x14ac:dyDescent="0.35">
      <c r="E11157" s="78"/>
    </row>
    <row r="11158" spans="5:5" x14ac:dyDescent="0.35">
      <c r="E11158" s="78"/>
    </row>
    <row r="11159" spans="5:5" x14ac:dyDescent="0.35">
      <c r="E11159" s="78"/>
    </row>
    <row r="11160" spans="5:5" x14ac:dyDescent="0.35">
      <c r="E11160" s="78"/>
    </row>
    <row r="11161" spans="5:5" x14ac:dyDescent="0.35">
      <c r="E11161" s="78"/>
    </row>
    <row r="11162" spans="5:5" x14ac:dyDescent="0.35">
      <c r="E11162" s="78"/>
    </row>
    <row r="11163" spans="5:5" x14ac:dyDescent="0.35">
      <c r="E11163" s="78"/>
    </row>
    <row r="11164" spans="5:5" x14ac:dyDescent="0.35">
      <c r="E11164" s="78"/>
    </row>
    <row r="11165" spans="5:5" x14ac:dyDescent="0.35">
      <c r="E11165" s="78"/>
    </row>
    <row r="11166" spans="5:5" x14ac:dyDescent="0.35">
      <c r="E11166" s="78"/>
    </row>
    <row r="11167" spans="5:5" x14ac:dyDescent="0.35">
      <c r="E11167" s="78"/>
    </row>
    <row r="11168" spans="5:5" x14ac:dyDescent="0.35">
      <c r="E11168" s="78"/>
    </row>
    <row r="11169" spans="5:5" x14ac:dyDescent="0.35">
      <c r="E11169" s="78"/>
    </row>
    <row r="11170" spans="5:5" x14ac:dyDescent="0.35">
      <c r="E11170" s="78"/>
    </row>
    <row r="11171" spans="5:5" x14ac:dyDescent="0.35">
      <c r="E11171" s="78"/>
    </row>
    <row r="11172" spans="5:5" x14ac:dyDescent="0.35">
      <c r="E11172" s="78"/>
    </row>
    <row r="11173" spans="5:5" x14ac:dyDescent="0.35">
      <c r="E11173" s="78"/>
    </row>
    <row r="11174" spans="5:5" x14ac:dyDescent="0.35">
      <c r="E11174" s="78"/>
    </row>
    <row r="11175" spans="5:5" x14ac:dyDescent="0.35">
      <c r="E11175" s="78"/>
    </row>
    <row r="11176" spans="5:5" x14ac:dyDescent="0.35">
      <c r="E11176" s="78"/>
    </row>
    <row r="11177" spans="5:5" x14ac:dyDescent="0.35">
      <c r="E11177" s="78"/>
    </row>
    <row r="11178" spans="5:5" x14ac:dyDescent="0.35">
      <c r="E11178" s="78"/>
    </row>
    <row r="11179" spans="5:5" x14ac:dyDescent="0.35">
      <c r="E11179" s="78"/>
    </row>
    <row r="11180" spans="5:5" x14ac:dyDescent="0.35">
      <c r="E11180" s="78"/>
    </row>
    <row r="11181" spans="5:5" x14ac:dyDescent="0.35">
      <c r="E11181" s="78"/>
    </row>
    <row r="11182" spans="5:5" x14ac:dyDescent="0.35">
      <c r="E11182" s="78"/>
    </row>
    <row r="11183" spans="5:5" x14ac:dyDescent="0.35">
      <c r="E11183" s="78"/>
    </row>
    <row r="11184" spans="5:5" x14ac:dyDescent="0.35">
      <c r="E11184" s="78"/>
    </row>
    <row r="11185" spans="5:5" x14ac:dyDescent="0.35">
      <c r="E11185" s="78"/>
    </row>
    <row r="11186" spans="5:5" x14ac:dyDescent="0.35">
      <c r="E11186" s="78"/>
    </row>
    <row r="11187" spans="5:5" x14ac:dyDescent="0.35">
      <c r="E11187" s="78"/>
    </row>
    <row r="11188" spans="5:5" x14ac:dyDescent="0.35">
      <c r="E11188" s="78"/>
    </row>
    <row r="11189" spans="5:5" x14ac:dyDescent="0.35">
      <c r="E11189" s="78"/>
    </row>
    <row r="11190" spans="5:5" x14ac:dyDescent="0.35">
      <c r="E11190" s="78"/>
    </row>
    <row r="11191" spans="5:5" x14ac:dyDescent="0.35">
      <c r="E11191" s="78"/>
    </row>
    <row r="11192" spans="5:5" x14ac:dyDescent="0.35">
      <c r="E11192" s="78"/>
    </row>
    <row r="11193" spans="5:5" x14ac:dyDescent="0.35">
      <c r="E11193" s="78"/>
    </row>
    <row r="11194" spans="5:5" x14ac:dyDescent="0.35">
      <c r="E11194" s="78"/>
    </row>
    <row r="11195" spans="5:5" x14ac:dyDescent="0.35">
      <c r="E11195" s="78"/>
    </row>
    <row r="11196" spans="5:5" x14ac:dyDescent="0.35">
      <c r="E11196" s="78"/>
    </row>
    <row r="11197" spans="5:5" x14ac:dyDescent="0.35">
      <c r="E11197" s="78"/>
    </row>
    <row r="11198" spans="5:5" x14ac:dyDescent="0.35">
      <c r="E11198" s="78"/>
    </row>
    <row r="11199" spans="5:5" x14ac:dyDescent="0.35">
      <c r="E11199" s="78"/>
    </row>
    <row r="11200" spans="5:5" x14ac:dyDescent="0.35">
      <c r="E11200" s="78"/>
    </row>
    <row r="11201" spans="5:5" x14ac:dyDescent="0.35">
      <c r="E11201" s="78"/>
    </row>
    <row r="11202" spans="5:5" x14ac:dyDescent="0.35">
      <c r="E11202" s="78"/>
    </row>
    <row r="11203" spans="5:5" x14ac:dyDescent="0.35">
      <c r="E11203" s="78"/>
    </row>
    <row r="11204" spans="5:5" x14ac:dyDescent="0.35">
      <c r="E11204" s="78"/>
    </row>
    <row r="11205" spans="5:5" x14ac:dyDescent="0.35">
      <c r="E11205" s="78"/>
    </row>
    <row r="11206" spans="5:5" x14ac:dyDescent="0.35">
      <c r="E11206" s="78"/>
    </row>
    <row r="11207" spans="5:5" x14ac:dyDescent="0.35">
      <c r="E11207" s="78"/>
    </row>
    <row r="11208" spans="5:5" x14ac:dyDescent="0.35">
      <c r="E11208" s="78"/>
    </row>
    <row r="11209" spans="5:5" x14ac:dyDescent="0.35">
      <c r="E11209" s="78"/>
    </row>
    <row r="11210" spans="5:5" x14ac:dyDescent="0.35">
      <c r="E11210" s="78"/>
    </row>
    <row r="11211" spans="5:5" x14ac:dyDescent="0.35">
      <c r="E11211" s="78"/>
    </row>
    <row r="11212" spans="5:5" x14ac:dyDescent="0.35">
      <c r="E11212" s="78"/>
    </row>
    <row r="11213" spans="5:5" x14ac:dyDescent="0.35">
      <c r="E11213" s="78"/>
    </row>
    <row r="11214" spans="5:5" x14ac:dyDescent="0.35">
      <c r="E11214" s="78"/>
    </row>
    <row r="11215" spans="5:5" x14ac:dyDescent="0.35">
      <c r="E11215" s="78"/>
    </row>
    <row r="11216" spans="5:5" x14ac:dyDescent="0.35">
      <c r="E11216" s="78"/>
    </row>
    <row r="11217" spans="5:5" x14ac:dyDescent="0.35">
      <c r="E11217" s="78"/>
    </row>
    <row r="11218" spans="5:5" x14ac:dyDescent="0.35">
      <c r="E11218" s="78"/>
    </row>
    <row r="11219" spans="5:5" x14ac:dyDescent="0.35">
      <c r="E11219" s="78"/>
    </row>
    <row r="11220" spans="5:5" x14ac:dyDescent="0.35">
      <c r="E11220" s="78"/>
    </row>
    <row r="11221" spans="5:5" x14ac:dyDescent="0.35">
      <c r="E11221" s="78"/>
    </row>
    <row r="11222" spans="5:5" x14ac:dyDescent="0.35">
      <c r="E11222" s="78"/>
    </row>
    <row r="11223" spans="5:5" x14ac:dyDescent="0.35">
      <c r="E11223" s="78"/>
    </row>
    <row r="11224" spans="5:5" x14ac:dyDescent="0.35">
      <c r="E11224" s="78"/>
    </row>
    <row r="11225" spans="5:5" x14ac:dyDescent="0.35">
      <c r="E11225" s="78"/>
    </row>
    <row r="11226" spans="5:5" x14ac:dyDescent="0.35">
      <c r="E11226" s="78"/>
    </row>
    <row r="11227" spans="5:5" x14ac:dyDescent="0.35">
      <c r="E11227" s="78"/>
    </row>
    <row r="11228" spans="5:5" x14ac:dyDescent="0.35">
      <c r="E11228" s="78"/>
    </row>
    <row r="11229" spans="5:5" x14ac:dyDescent="0.35">
      <c r="E11229" s="78"/>
    </row>
    <row r="11230" spans="5:5" x14ac:dyDescent="0.35">
      <c r="E11230" s="78"/>
    </row>
    <row r="11231" spans="5:5" x14ac:dyDescent="0.35">
      <c r="E11231" s="78"/>
    </row>
    <row r="11232" spans="5:5" x14ac:dyDescent="0.35">
      <c r="E11232" s="78"/>
    </row>
    <row r="11233" spans="5:5" x14ac:dyDescent="0.35">
      <c r="E11233" s="78"/>
    </row>
    <row r="11234" spans="5:5" x14ac:dyDescent="0.35">
      <c r="E11234" s="78"/>
    </row>
    <row r="11235" spans="5:5" x14ac:dyDescent="0.35">
      <c r="E11235" s="78"/>
    </row>
    <row r="11236" spans="5:5" x14ac:dyDescent="0.35">
      <c r="E11236" s="78"/>
    </row>
    <row r="11237" spans="5:5" x14ac:dyDescent="0.35">
      <c r="E11237" s="78"/>
    </row>
    <row r="11238" spans="5:5" x14ac:dyDescent="0.35">
      <c r="E11238" s="78"/>
    </row>
    <row r="11239" spans="5:5" x14ac:dyDescent="0.35">
      <c r="E11239" s="78"/>
    </row>
    <row r="11240" spans="5:5" x14ac:dyDescent="0.35">
      <c r="E11240" s="78"/>
    </row>
    <row r="11241" spans="5:5" x14ac:dyDescent="0.35">
      <c r="E11241" s="78"/>
    </row>
    <row r="11242" spans="5:5" x14ac:dyDescent="0.35">
      <c r="E11242" s="78"/>
    </row>
    <row r="11243" spans="5:5" x14ac:dyDescent="0.35">
      <c r="E11243" s="78"/>
    </row>
    <row r="11244" spans="5:5" x14ac:dyDescent="0.35">
      <c r="E11244" s="78"/>
    </row>
    <row r="11245" spans="5:5" x14ac:dyDescent="0.35">
      <c r="E11245" s="78"/>
    </row>
    <row r="11246" spans="5:5" x14ac:dyDescent="0.35">
      <c r="E11246" s="78"/>
    </row>
    <row r="11247" spans="5:5" x14ac:dyDescent="0.35">
      <c r="E11247" s="78"/>
    </row>
    <row r="11248" spans="5:5" x14ac:dyDescent="0.35">
      <c r="E11248" s="78"/>
    </row>
    <row r="11249" spans="5:5" x14ac:dyDescent="0.35">
      <c r="E11249" s="78"/>
    </row>
    <row r="11250" spans="5:5" x14ac:dyDescent="0.35">
      <c r="E11250" s="78"/>
    </row>
    <row r="11251" spans="5:5" x14ac:dyDescent="0.35">
      <c r="E11251" s="78"/>
    </row>
    <row r="11252" spans="5:5" x14ac:dyDescent="0.35">
      <c r="E11252" s="78"/>
    </row>
    <row r="11253" spans="5:5" x14ac:dyDescent="0.35">
      <c r="E11253" s="78"/>
    </row>
    <row r="11254" spans="5:5" x14ac:dyDescent="0.35">
      <c r="E11254" s="78"/>
    </row>
    <row r="11255" spans="5:5" x14ac:dyDescent="0.35">
      <c r="E11255" s="78"/>
    </row>
    <row r="11256" spans="5:5" x14ac:dyDescent="0.35">
      <c r="E11256" s="78"/>
    </row>
    <row r="11257" spans="5:5" x14ac:dyDescent="0.35">
      <c r="E11257" s="78"/>
    </row>
    <row r="11258" spans="5:5" x14ac:dyDescent="0.35">
      <c r="E11258" s="78"/>
    </row>
    <row r="11259" spans="5:5" x14ac:dyDescent="0.35">
      <c r="E11259" s="78"/>
    </row>
    <row r="11260" spans="5:5" x14ac:dyDescent="0.35">
      <c r="E11260" s="78"/>
    </row>
    <row r="11261" spans="5:5" x14ac:dyDescent="0.35">
      <c r="E11261" s="78"/>
    </row>
    <row r="11262" spans="5:5" x14ac:dyDescent="0.35">
      <c r="E11262" s="78"/>
    </row>
    <row r="11263" spans="5:5" x14ac:dyDescent="0.35">
      <c r="E11263" s="78"/>
    </row>
    <row r="11264" spans="5:5" x14ac:dyDescent="0.35">
      <c r="E11264" s="78"/>
    </row>
    <row r="11265" spans="5:5" x14ac:dyDescent="0.35">
      <c r="E11265" s="78"/>
    </row>
    <row r="11266" spans="5:5" x14ac:dyDescent="0.35">
      <c r="E11266" s="78"/>
    </row>
    <row r="11267" spans="5:5" x14ac:dyDescent="0.35">
      <c r="E11267" s="78"/>
    </row>
    <row r="11268" spans="5:5" x14ac:dyDescent="0.35">
      <c r="E11268" s="78"/>
    </row>
    <row r="11269" spans="5:5" x14ac:dyDescent="0.35">
      <c r="E11269" s="78"/>
    </row>
    <row r="11270" spans="5:5" x14ac:dyDescent="0.35">
      <c r="E11270" s="78"/>
    </row>
    <row r="11271" spans="5:5" x14ac:dyDescent="0.35">
      <c r="E11271" s="78"/>
    </row>
    <row r="11272" spans="5:5" x14ac:dyDescent="0.35">
      <c r="E11272" s="78"/>
    </row>
    <row r="11273" spans="5:5" x14ac:dyDescent="0.35">
      <c r="E11273" s="78"/>
    </row>
    <row r="11274" spans="5:5" x14ac:dyDescent="0.35">
      <c r="E11274" s="78"/>
    </row>
    <row r="11275" spans="5:5" x14ac:dyDescent="0.35">
      <c r="E11275" s="78"/>
    </row>
    <row r="11276" spans="5:5" x14ac:dyDescent="0.35">
      <c r="E11276" s="78"/>
    </row>
    <row r="11277" spans="5:5" x14ac:dyDescent="0.35">
      <c r="E11277" s="78"/>
    </row>
    <row r="11278" spans="5:5" x14ac:dyDescent="0.35">
      <c r="E11278" s="78"/>
    </row>
    <row r="11279" spans="5:5" x14ac:dyDescent="0.35">
      <c r="E11279" s="78"/>
    </row>
    <row r="11280" spans="5:5" x14ac:dyDescent="0.35">
      <c r="E11280" s="78"/>
    </row>
    <row r="11281" spans="5:5" x14ac:dyDescent="0.35">
      <c r="E11281" s="78"/>
    </row>
    <row r="11282" spans="5:5" x14ac:dyDescent="0.35">
      <c r="E11282" s="78"/>
    </row>
    <row r="11283" spans="5:5" x14ac:dyDescent="0.35">
      <c r="E11283" s="78"/>
    </row>
    <row r="11284" spans="5:5" x14ac:dyDescent="0.35">
      <c r="E11284" s="78"/>
    </row>
    <row r="11285" spans="5:5" x14ac:dyDescent="0.35">
      <c r="E11285" s="78"/>
    </row>
    <row r="11286" spans="5:5" x14ac:dyDescent="0.35">
      <c r="E11286" s="78"/>
    </row>
    <row r="11287" spans="5:5" x14ac:dyDescent="0.35">
      <c r="E11287" s="78"/>
    </row>
    <row r="11288" spans="5:5" x14ac:dyDescent="0.35">
      <c r="E11288" s="78"/>
    </row>
    <row r="11289" spans="5:5" x14ac:dyDescent="0.35">
      <c r="E11289" s="78"/>
    </row>
    <row r="11290" spans="5:5" x14ac:dyDescent="0.35">
      <c r="E11290" s="78"/>
    </row>
    <row r="11291" spans="5:5" x14ac:dyDescent="0.35">
      <c r="E11291" s="78"/>
    </row>
    <row r="11292" spans="5:5" x14ac:dyDescent="0.35">
      <c r="E11292" s="78"/>
    </row>
    <row r="11293" spans="5:5" x14ac:dyDescent="0.35">
      <c r="E11293" s="78"/>
    </row>
    <row r="11294" spans="5:5" x14ac:dyDescent="0.35">
      <c r="E11294" s="78"/>
    </row>
    <row r="11295" spans="5:5" x14ac:dyDescent="0.35">
      <c r="E11295" s="78"/>
    </row>
    <row r="11296" spans="5:5" x14ac:dyDescent="0.35">
      <c r="E11296" s="78"/>
    </row>
    <row r="11297" spans="5:5" x14ac:dyDescent="0.35">
      <c r="E11297" s="78"/>
    </row>
    <row r="11298" spans="5:5" x14ac:dyDescent="0.35">
      <c r="E11298" s="78"/>
    </row>
    <row r="11299" spans="5:5" x14ac:dyDescent="0.35">
      <c r="E11299" s="78"/>
    </row>
    <row r="11300" spans="5:5" x14ac:dyDescent="0.35">
      <c r="E11300" s="78"/>
    </row>
    <row r="11301" spans="5:5" x14ac:dyDescent="0.35">
      <c r="E11301" s="78"/>
    </row>
    <row r="11302" spans="5:5" x14ac:dyDescent="0.35">
      <c r="E11302" s="78"/>
    </row>
    <row r="11303" spans="5:5" x14ac:dyDescent="0.35">
      <c r="E11303" s="78"/>
    </row>
    <row r="11304" spans="5:5" x14ac:dyDescent="0.35">
      <c r="E11304" s="78"/>
    </row>
    <row r="11305" spans="5:5" x14ac:dyDescent="0.35">
      <c r="E11305" s="78"/>
    </row>
    <row r="11306" spans="5:5" x14ac:dyDescent="0.35">
      <c r="E11306" s="78"/>
    </row>
    <row r="11307" spans="5:5" x14ac:dyDescent="0.35">
      <c r="E11307" s="78"/>
    </row>
    <row r="11308" spans="5:5" x14ac:dyDescent="0.35">
      <c r="E11308" s="78"/>
    </row>
    <row r="11309" spans="5:5" x14ac:dyDescent="0.35">
      <c r="E11309" s="78"/>
    </row>
    <row r="11310" spans="5:5" x14ac:dyDescent="0.35">
      <c r="E11310" s="78"/>
    </row>
    <row r="11311" spans="5:5" x14ac:dyDescent="0.35">
      <c r="E11311" s="78"/>
    </row>
    <row r="11312" spans="5:5" x14ac:dyDescent="0.35">
      <c r="E11312" s="78"/>
    </row>
    <row r="11313" spans="5:5" x14ac:dyDescent="0.35">
      <c r="E11313" s="78"/>
    </row>
    <row r="11314" spans="5:5" x14ac:dyDescent="0.35">
      <c r="E11314" s="78"/>
    </row>
    <row r="11315" spans="5:5" x14ac:dyDescent="0.35">
      <c r="E11315" s="78"/>
    </row>
    <row r="11316" spans="5:5" x14ac:dyDescent="0.35">
      <c r="E11316" s="78"/>
    </row>
    <row r="11317" spans="5:5" x14ac:dyDescent="0.35">
      <c r="E11317" s="78"/>
    </row>
    <row r="11318" spans="5:5" x14ac:dyDescent="0.35">
      <c r="E11318" s="78"/>
    </row>
    <row r="11319" spans="5:5" x14ac:dyDescent="0.35">
      <c r="E11319" s="78"/>
    </row>
    <row r="11320" spans="5:5" x14ac:dyDescent="0.35">
      <c r="E11320" s="78"/>
    </row>
    <row r="11321" spans="5:5" x14ac:dyDescent="0.35">
      <c r="E11321" s="78"/>
    </row>
    <row r="11322" spans="5:5" x14ac:dyDescent="0.35">
      <c r="E11322" s="78"/>
    </row>
    <row r="11323" spans="5:5" x14ac:dyDescent="0.35">
      <c r="E11323" s="78"/>
    </row>
    <row r="11324" spans="5:5" x14ac:dyDescent="0.35">
      <c r="E11324" s="78"/>
    </row>
    <row r="11325" spans="5:5" x14ac:dyDescent="0.35">
      <c r="E11325" s="78"/>
    </row>
    <row r="11326" spans="5:5" x14ac:dyDescent="0.35">
      <c r="E11326" s="78"/>
    </row>
    <row r="11327" spans="5:5" x14ac:dyDescent="0.35">
      <c r="E11327" s="78"/>
    </row>
    <row r="11328" spans="5:5" x14ac:dyDescent="0.35">
      <c r="E11328" s="78"/>
    </row>
    <row r="11329" spans="5:5" x14ac:dyDescent="0.35">
      <c r="E11329" s="78"/>
    </row>
    <row r="11330" spans="5:5" x14ac:dyDescent="0.35">
      <c r="E11330" s="78"/>
    </row>
    <row r="11331" spans="5:5" x14ac:dyDescent="0.35">
      <c r="E11331" s="78"/>
    </row>
    <row r="11332" spans="5:5" x14ac:dyDescent="0.35">
      <c r="E11332" s="78"/>
    </row>
    <row r="11333" spans="5:5" x14ac:dyDescent="0.35">
      <c r="E11333" s="78"/>
    </row>
    <row r="11334" spans="5:5" x14ac:dyDescent="0.35">
      <c r="E11334" s="78"/>
    </row>
    <row r="11335" spans="5:5" x14ac:dyDescent="0.35">
      <c r="E11335" s="78"/>
    </row>
    <row r="11336" spans="5:5" x14ac:dyDescent="0.35">
      <c r="E11336" s="78"/>
    </row>
    <row r="11337" spans="5:5" x14ac:dyDescent="0.35">
      <c r="E11337" s="78"/>
    </row>
    <row r="11338" spans="5:5" x14ac:dyDescent="0.35">
      <c r="E11338" s="78"/>
    </row>
    <row r="11339" spans="5:5" x14ac:dyDescent="0.35">
      <c r="E11339" s="78"/>
    </row>
    <row r="11340" spans="5:5" x14ac:dyDescent="0.35">
      <c r="E11340" s="78"/>
    </row>
    <row r="11341" spans="5:5" x14ac:dyDescent="0.35">
      <c r="E11341" s="78"/>
    </row>
    <row r="11342" spans="5:5" x14ac:dyDescent="0.35">
      <c r="E11342" s="78"/>
    </row>
    <row r="11343" spans="5:5" x14ac:dyDescent="0.35">
      <c r="E11343" s="78"/>
    </row>
    <row r="11344" spans="5:5" x14ac:dyDescent="0.35">
      <c r="E11344" s="78"/>
    </row>
    <row r="11345" spans="5:5" x14ac:dyDescent="0.35">
      <c r="E11345" s="78"/>
    </row>
    <row r="11346" spans="5:5" x14ac:dyDescent="0.35">
      <c r="E11346" s="78"/>
    </row>
    <row r="11347" spans="5:5" x14ac:dyDescent="0.35">
      <c r="E11347" s="78"/>
    </row>
    <row r="11348" spans="5:5" x14ac:dyDescent="0.35">
      <c r="E11348" s="78"/>
    </row>
    <row r="11349" spans="5:5" x14ac:dyDescent="0.35">
      <c r="E11349" s="78"/>
    </row>
    <row r="11350" spans="5:5" x14ac:dyDescent="0.35">
      <c r="E11350" s="78"/>
    </row>
    <row r="11351" spans="5:5" x14ac:dyDescent="0.35">
      <c r="E11351" s="78"/>
    </row>
    <row r="11352" spans="5:5" x14ac:dyDescent="0.35">
      <c r="E11352" s="78"/>
    </row>
    <row r="11353" spans="5:5" x14ac:dyDescent="0.35">
      <c r="E11353" s="78"/>
    </row>
    <row r="11354" spans="5:5" x14ac:dyDescent="0.35">
      <c r="E11354" s="78"/>
    </row>
    <row r="11355" spans="5:5" x14ac:dyDescent="0.35">
      <c r="E11355" s="78"/>
    </row>
    <row r="11356" spans="5:5" x14ac:dyDescent="0.35">
      <c r="E11356" s="78"/>
    </row>
    <row r="11357" spans="5:5" x14ac:dyDescent="0.35">
      <c r="E11357" s="78"/>
    </row>
    <row r="11358" spans="5:5" x14ac:dyDescent="0.35">
      <c r="E11358" s="78"/>
    </row>
    <row r="11359" spans="5:5" x14ac:dyDescent="0.35">
      <c r="E11359" s="78"/>
    </row>
    <row r="11360" spans="5:5" x14ac:dyDescent="0.35">
      <c r="E11360" s="78"/>
    </row>
    <row r="11361" spans="5:5" x14ac:dyDescent="0.35">
      <c r="E11361" s="78"/>
    </row>
    <row r="11362" spans="5:5" x14ac:dyDescent="0.35">
      <c r="E11362" s="78"/>
    </row>
    <row r="11363" spans="5:5" x14ac:dyDescent="0.35">
      <c r="E11363" s="78"/>
    </row>
    <row r="11364" spans="5:5" x14ac:dyDescent="0.35">
      <c r="E11364" s="78"/>
    </row>
    <row r="11365" spans="5:5" x14ac:dyDescent="0.35">
      <c r="E11365" s="78"/>
    </row>
    <row r="11366" spans="5:5" x14ac:dyDescent="0.35">
      <c r="E11366" s="78"/>
    </row>
    <row r="11367" spans="5:5" x14ac:dyDescent="0.35">
      <c r="E11367" s="78"/>
    </row>
    <row r="11368" spans="5:5" x14ac:dyDescent="0.35">
      <c r="E11368" s="78"/>
    </row>
    <row r="11369" spans="5:5" x14ac:dyDescent="0.35">
      <c r="E11369" s="78"/>
    </row>
    <row r="11370" spans="5:5" x14ac:dyDescent="0.35">
      <c r="E11370" s="78"/>
    </row>
    <row r="11371" spans="5:5" x14ac:dyDescent="0.35">
      <c r="E11371" s="78"/>
    </row>
    <row r="11372" spans="5:5" x14ac:dyDescent="0.35">
      <c r="E11372" s="78"/>
    </row>
    <row r="11373" spans="5:5" x14ac:dyDescent="0.35">
      <c r="E11373" s="78"/>
    </row>
    <row r="11374" spans="5:5" x14ac:dyDescent="0.35">
      <c r="E11374" s="78"/>
    </row>
    <row r="11375" spans="5:5" x14ac:dyDescent="0.35">
      <c r="E11375" s="78"/>
    </row>
    <row r="11376" spans="5:5" x14ac:dyDescent="0.35">
      <c r="E11376" s="78"/>
    </row>
    <row r="11377" spans="5:5" x14ac:dyDescent="0.35">
      <c r="E11377" s="78"/>
    </row>
    <row r="11378" spans="5:5" x14ac:dyDescent="0.35">
      <c r="E11378" s="78"/>
    </row>
    <row r="11379" spans="5:5" x14ac:dyDescent="0.35">
      <c r="E11379" s="78"/>
    </row>
    <row r="11380" spans="5:5" x14ac:dyDescent="0.35">
      <c r="E11380" s="78"/>
    </row>
    <row r="11381" spans="5:5" x14ac:dyDescent="0.35">
      <c r="E11381" s="78"/>
    </row>
    <row r="11382" spans="5:5" x14ac:dyDescent="0.35">
      <c r="E11382" s="78"/>
    </row>
    <row r="11383" spans="5:5" x14ac:dyDescent="0.35">
      <c r="E11383" s="78"/>
    </row>
    <row r="11384" spans="5:5" x14ac:dyDescent="0.35">
      <c r="E11384" s="78"/>
    </row>
    <row r="11385" spans="5:5" x14ac:dyDescent="0.35">
      <c r="E11385" s="78"/>
    </row>
    <row r="11386" spans="5:5" x14ac:dyDescent="0.35">
      <c r="E11386" s="78"/>
    </row>
    <row r="11387" spans="5:5" x14ac:dyDescent="0.35">
      <c r="E11387" s="78"/>
    </row>
    <row r="11388" spans="5:5" x14ac:dyDescent="0.35">
      <c r="E11388" s="78"/>
    </row>
    <row r="11389" spans="5:5" x14ac:dyDescent="0.35">
      <c r="E11389" s="78"/>
    </row>
    <row r="11390" spans="5:5" x14ac:dyDescent="0.35">
      <c r="E11390" s="78"/>
    </row>
    <row r="11391" spans="5:5" x14ac:dyDescent="0.35">
      <c r="E11391" s="78"/>
    </row>
    <row r="11392" spans="5:5" x14ac:dyDescent="0.35">
      <c r="E11392" s="78"/>
    </row>
    <row r="11393" spans="5:5" x14ac:dyDescent="0.35">
      <c r="E11393" s="78"/>
    </row>
    <row r="11394" spans="5:5" x14ac:dyDescent="0.35">
      <c r="E11394" s="78"/>
    </row>
    <row r="11395" spans="5:5" x14ac:dyDescent="0.35">
      <c r="E11395" s="78"/>
    </row>
    <row r="11396" spans="5:5" x14ac:dyDescent="0.35">
      <c r="E11396" s="78"/>
    </row>
    <row r="11397" spans="5:5" x14ac:dyDescent="0.35">
      <c r="E11397" s="78"/>
    </row>
    <row r="11398" spans="5:5" x14ac:dyDescent="0.35">
      <c r="E11398" s="78"/>
    </row>
    <row r="11399" spans="5:5" x14ac:dyDescent="0.35">
      <c r="E11399" s="78"/>
    </row>
    <row r="11400" spans="5:5" x14ac:dyDescent="0.35">
      <c r="E11400" s="78"/>
    </row>
    <row r="11401" spans="5:5" x14ac:dyDescent="0.35">
      <c r="E11401" s="78"/>
    </row>
    <row r="11402" spans="5:5" x14ac:dyDescent="0.35">
      <c r="E11402" s="78"/>
    </row>
    <row r="11403" spans="5:5" x14ac:dyDescent="0.35">
      <c r="E11403" s="78"/>
    </row>
    <row r="11404" spans="5:5" x14ac:dyDescent="0.35">
      <c r="E11404" s="78"/>
    </row>
    <row r="11405" spans="5:5" x14ac:dyDescent="0.35">
      <c r="E11405" s="78"/>
    </row>
    <row r="11406" spans="5:5" x14ac:dyDescent="0.35">
      <c r="E11406" s="78"/>
    </row>
    <row r="11407" spans="5:5" x14ac:dyDescent="0.35">
      <c r="E11407" s="78"/>
    </row>
    <row r="11408" spans="5:5" x14ac:dyDescent="0.35">
      <c r="E11408" s="78"/>
    </row>
    <row r="11409" spans="5:5" x14ac:dyDescent="0.35">
      <c r="E11409" s="78"/>
    </row>
    <row r="11410" spans="5:5" x14ac:dyDescent="0.35">
      <c r="E11410" s="78"/>
    </row>
    <row r="11411" spans="5:5" x14ac:dyDescent="0.35">
      <c r="E11411" s="78"/>
    </row>
    <row r="11412" spans="5:5" x14ac:dyDescent="0.35">
      <c r="E11412" s="78"/>
    </row>
    <row r="11413" spans="5:5" x14ac:dyDescent="0.35">
      <c r="E11413" s="78"/>
    </row>
    <row r="11414" spans="5:5" x14ac:dyDescent="0.35">
      <c r="E11414" s="78"/>
    </row>
    <row r="11415" spans="5:5" x14ac:dyDescent="0.35">
      <c r="E11415" s="78"/>
    </row>
    <row r="11416" spans="5:5" x14ac:dyDescent="0.35">
      <c r="E11416" s="78"/>
    </row>
    <row r="11417" spans="5:5" x14ac:dyDescent="0.35">
      <c r="E11417" s="78"/>
    </row>
    <row r="11418" spans="5:5" x14ac:dyDescent="0.35">
      <c r="E11418" s="78"/>
    </row>
    <row r="11419" spans="5:5" x14ac:dyDescent="0.35">
      <c r="E11419" s="78"/>
    </row>
    <row r="11420" spans="5:5" x14ac:dyDescent="0.35">
      <c r="E11420" s="78"/>
    </row>
    <row r="11421" spans="5:5" x14ac:dyDescent="0.35">
      <c r="E11421" s="78"/>
    </row>
    <row r="11422" spans="5:5" x14ac:dyDescent="0.35">
      <c r="E11422" s="78"/>
    </row>
    <row r="11423" spans="5:5" x14ac:dyDescent="0.35">
      <c r="E11423" s="78"/>
    </row>
    <row r="11424" spans="5:5" x14ac:dyDescent="0.35">
      <c r="E11424" s="78"/>
    </row>
    <row r="11425" spans="5:5" x14ac:dyDescent="0.35">
      <c r="E11425" s="78"/>
    </row>
    <row r="11426" spans="5:5" x14ac:dyDescent="0.35">
      <c r="E11426" s="78"/>
    </row>
    <row r="11427" spans="5:5" x14ac:dyDescent="0.35">
      <c r="E11427" s="78"/>
    </row>
    <row r="11428" spans="5:5" x14ac:dyDescent="0.35">
      <c r="E11428" s="78"/>
    </row>
    <row r="11429" spans="5:5" x14ac:dyDescent="0.35">
      <c r="E11429" s="78"/>
    </row>
    <row r="11430" spans="5:5" x14ac:dyDescent="0.35">
      <c r="E11430" s="78"/>
    </row>
    <row r="11431" spans="5:5" x14ac:dyDescent="0.35">
      <c r="E11431" s="78"/>
    </row>
    <row r="11432" spans="5:5" x14ac:dyDescent="0.35">
      <c r="E11432" s="78"/>
    </row>
    <row r="11433" spans="5:5" x14ac:dyDescent="0.35">
      <c r="E11433" s="78"/>
    </row>
    <row r="11434" spans="5:5" x14ac:dyDescent="0.35">
      <c r="E11434" s="78"/>
    </row>
    <row r="11435" spans="5:5" x14ac:dyDescent="0.35">
      <c r="E11435" s="78"/>
    </row>
    <row r="11436" spans="5:5" x14ac:dyDescent="0.35">
      <c r="E11436" s="78"/>
    </row>
    <row r="11437" spans="5:5" x14ac:dyDescent="0.35">
      <c r="E11437" s="78"/>
    </row>
    <row r="11438" spans="5:5" x14ac:dyDescent="0.35">
      <c r="E11438" s="78"/>
    </row>
    <row r="11439" spans="5:5" x14ac:dyDescent="0.35">
      <c r="E11439" s="78"/>
    </row>
    <row r="11440" spans="5:5" x14ac:dyDescent="0.35">
      <c r="E11440" s="78"/>
    </row>
    <row r="11441" spans="5:5" x14ac:dyDescent="0.35">
      <c r="E11441" s="78"/>
    </row>
    <row r="11442" spans="5:5" x14ac:dyDescent="0.35">
      <c r="E11442" s="78"/>
    </row>
    <row r="11443" spans="5:5" x14ac:dyDescent="0.35">
      <c r="E11443" s="78"/>
    </row>
    <row r="11444" spans="5:5" x14ac:dyDescent="0.35">
      <c r="E11444" s="78"/>
    </row>
    <row r="11445" spans="5:5" x14ac:dyDescent="0.35">
      <c r="E11445" s="78"/>
    </row>
    <row r="11446" spans="5:5" x14ac:dyDescent="0.35">
      <c r="E11446" s="78"/>
    </row>
    <row r="11447" spans="5:5" x14ac:dyDescent="0.35">
      <c r="E11447" s="78"/>
    </row>
    <row r="11448" spans="5:5" x14ac:dyDescent="0.35">
      <c r="E11448" s="78"/>
    </row>
    <row r="11449" spans="5:5" x14ac:dyDescent="0.35">
      <c r="E11449" s="78"/>
    </row>
    <row r="11450" spans="5:5" x14ac:dyDescent="0.35">
      <c r="E11450" s="78"/>
    </row>
    <row r="11451" spans="5:5" x14ac:dyDescent="0.35">
      <c r="E11451" s="78"/>
    </row>
    <row r="11452" spans="5:5" x14ac:dyDescent="0.35">
      <c r="E11452" s="78"/>
    </row>
    <row r="11453" spans="5:5" x14ac:dyDescent="0.35">
      <c r="E11453" s="78"/>
    </row>
    <row r="11454" spans="5:5" x14ac:dyDescent="0.35">
      <c r="E11454" s="78"/>
    </row>
    <row r="11455" spans="5:5" x14ac:dyDescent="0.35">
      <c r="E11455" s="78"/>
    </row>
    <row r="11456" spans="5:5" x14ac:dyDescent="0.35">
      <c r="E11456" s="78"/>
    </row>
    <row r="11457" spans="5:5" x14ac:dyDescent="0.35">
      <c r="E11457" s="78"/>
    </row>
    <row r="11458" spans="5:5" x14ac:dyDescent="0.35">
      <c r="E11458" s="78"/>
    </row>
    <row r="11459" spans="5:5" x14ac:dyDescent="0.35">
      <c r="E11459" s="78"/>
    </row>
    <row r="11460" spans="5:5" x14ac:dyDescent="0.35">
      <c r="E11460" s="78"/>
    </row>
    <row r="11461" spans="5:5" x14ac:dyDescent="0.35">
      <c r="E11461" s="78"/>
    </row>
    <row r="11462" spans="5:5" x14ac:dyDescent="0.35">
      <c r="E11462" s="78"/>
    </row>
    <row r="11463" spans="5:5" x14ac:dyDescent="0.35">
      <c r="E11463" s="78"/>
    </row>
    <row r="11464" spans="5:5" x14ac:dyDescent="0.35">
      <c r="E11464" s="78"/>
    </row>
    <row r="11465" spans="5:5" x14ac:dyDescent="0.35">
      <c r="E11465" s="78"/>
    </row>
    <row r="11466" spans="5:5" x14ac:dyDescent="0.35">
      <c r="E11466" s="78"/>
    </row>
    <row r="11467" spans="5:5" x14ac:dyDescent="0.35">
      <c r="E11467" s="78"/>
    </row>
    <row r="11468" spans="5:5" x14ac:dyDescent="0.35">
      <c r="E11468" s="78"/>
    </row>
    <row r="11469" spans="5:5" x14ac:dyDescent="0.35">
      <c r="E11469" s="78"/>
    </row>
    <row r="11470" spans="5:5" x14ac:dyDescent="0.35">
      <c r="E11470" s="78"/>
    </row>
    <row r="11471" spans="5:5" x14ac:dyDescent="0.35">
      <c r="E11471" s="78"/>
    </row>
    <row r="11472" spans="5:5" x14ac:dyDescent="0.35">
      <c r="E11472" s="78"/>
    </row>
    <row r="11473" spans="5:5" x14ac:dyDescent="0.35">
      <c r="E11473" s="78"/>
    </row>
    <row r="11474" spans="5:5" x14ac:dyDescent="0.35">
      <c r="E11474" s="78"/>
    </row>
    <row r="11475" spans="5:5" x14ac:dyDescent="0.35">
      <c r="E11475" s="78"/>
    </row>
    <row r="11476" spans="5:5" x14ac:dyDescent="0.35">
      <c r="E11476" s="78"/>
    </row>
    <row r="11477" spans="5:5" x14ac:dyDescent="0.35">
      <c r="E11477" s="78"/>
    </row>
    <row r="11478" spans="5:5" x14ac:dyDescent="0.35">
      <c r="E11478" s="78"/>
    </row>
    <row r="11479" spans="5:5" x14ac:dyDescent="0.35">
      <c r="E11479" s="78"/>
    </row>
    <row r="11480" spans="5:5" x14ac:dyDescent="0.35">
      <c r="E11480" s="78"/>
    </row>
    <row r="11481" spans="5:5" x14ac:dyDescent="0.35">
      <c r="E11481" s="78"/>
    </row>
    <row r="11482" spans="5:5" x14ac:dyDescent="0.35">
      <c r="E11482" s="78"/>
    </row>
    <row r="11483" spans="5:5" x14ac:dyDescent="0.35">
      <c r="E11483" s="78"/>
    </row>
    <row r="11484" spans="5:5" x14ac:dyDescent="0.35">
      <c r="E11484" s="78"/>
    </row>
    <row r="11485" spans="5:5" x14ac:dyDescent="0.35">
      <c r="E11485" s="78"/>
    </row>
    <row r="11486" spans="5:5" x14ac:dyDescent="0.35">
      <c r="E11486" s="78"/>
    </row>
    <row r="11487" spans="5:5" x14ac:dyDescent="0.35">
      <c r="E11487" s="78"/>
    </row>
    <row r="11488" spans="5:5" x14ac:dyDescent="0.35">
      <c r="E11488" s="78"/>
    </row>
    <row r="11489" spans="5:5" x14ac:dyDescent="0.35">
      <c r="E11489" s="78"/>
    </row>
    <row r="11490" spans="5:5" x14ac:dyDescent="0.35">
      <c r="E11490" s="78"/>
    </row>
    <row r="11491" spans="5:5" x14ac:dyDescent="0.35">
      <c r="E11491" s="78"/>
    </row>
    <row r="11492" spans="5:5" x14ac:dyDescent="0.35">
      <c r="E11492" s="78"/>
    </row>
    <row r="11493" spans="5:5" x14ac:dyDescent="0.35">
      <c r="E11493" s="78"/>
    </row>
    <row r="11494" spans="5:5" x14ac:dyDescent="0.35">
      <c r="E11494" s="78"/>
    </row>
    <row r="11495" spans="5:5" x14ac:dyDescent="0.35">
      <c r="E11495" s="78"/>
    </row>
    <row r="11496" spans="5:5" x14ac:dyDescent="0.35">
      <c r="E11496" s="78"/>
    </row>
    <row r="11497" spans="5:5" x14ac:dyDescent="0.35">
      <c r="E11497" s="78"/>
    </row>
    <row r="11498" spans="5:5" x14ac:dyDescent="0.35">
      <c r="E11498" s="78"/>
    </row>
    <row r="11499" spans="5:5" x14ac:dyDescent="0.35">
      <c r="E11499" s="78"/>
    </row>
    <row r="11500" spans="5:5" x14ac:dyDescent="0.35">
      <c r="E11500" s="78"/>
    </row>
    <row r="11501" spans="5:5" x14ac:dyDescent="0.35">
      <c r="E11501" s="78"/>
    </row>
    <row r="11502" spans="5:5" x14ac:dyDescent="0.35">
      <c r="E11502" s="78"/>
    </row>
    <row r="11503" spans="5:5" x14ac:dyDescent="0.35">
      <c r="E11503" s="78"/>
    </row>
    <row r="11504" spans="5:5" x14ac:dyDescent="0.35">
      <c r="E11504" s="78"/>
    </row>
    <row r="11505" spans="5:5" x14ac:dyDescent="0.35">
      <c r="E11505" s="78"/>
    </row>
    <row r="11506" spans="5:5" x14ac:dyDescent="0.35">
      <c r="E11506" s="78"/>
    </row>
    <row r="11507" spans="5:5" x14ac:dyDescent="0.35">
      <c r="E11507" s="78"/>
    </row>
    <row r="11508" spans="5:5" x14ac:dyDescent="0.35">
      <c r="E11508" s="78"/>
    </row>
    <row r="11509" spans="5:5" x14ac:dyDescent="0.35">
      <c r="E11509" s="78"/>
    </row>
    <row r="11510" spans="5:5" x14ac:dyDescent="0.35">
      <c r="E11510" s="78"/>
    </row>
    <row r="11511" spans="5:5" x14ac:dyDescent="0.35">
      <c r="E11511" s="78"/>
    </row>
    <row r="11512" spans="5:5" x14ac:dyDescent="0.35">
      <c r="E11512" s="78"/>
    </row>
    <row r="11513" spans="5:5" x14ac:dyDescent="0.35">
      <c r="E11513" s="78"/>
    </row>
    <row r="11514" spans="5:5" x14ac:dyDescent="0.35">
      <c r="E11514" s="78"/>
    </row>
    <row r="11515" spans="5:5" x14ac:dyDescent="0.35">
      <c r="E11515" s="78"/>
    </row>
    <row r="11516" spans="5:5" x14ac:dyDescent="0.35">
      <c r="E11516" s="78"/>
    </row>
    <row r="11517" spans="5:5" x14ac:dyDescent="0.35">
      <c r="E11517" s="78"/>
    </row>
    <row r="11518" spans="5:5" x14ac:dyDescent="0.35">
      <c r="E11518" s="78"/>
    </row>
    <row r="11519" spans="5:5" x14ac:dyDescent="0.35">
      <c r="E11519" s="78"/>
    </row>
    <row r="11520" spans="5:5" x14ac:dyDescent="0.35">
      <c r="E11520" s="78"/>
    </row>
    <row r="11521" spans="5:5" x14ac:dyDescent="0.35">
      <c r="E11521" s="78"/>
    </row>
    <row r="11522" spans="5:5" x14ac:dyDescent="0.35">
      <c r="E11522" s="78"/>
    </row>
    <row r="11523" spans="5:5" x14ac:dyDescent="0.35">
      <c r="E11523" s="78"/>
    </row>
    <row r="11524" spans="5:5" x14ac:dyDescent="0.35">
      <c r="E11524" s="78"/>
    </row>
    <row r="11525" spans="5:5" x14ac:dyDescent="0.35">
      <c r="E11525" s="78"/>
    </row>
    <row r="11526" spans="5:5" x14ac:dyDescent="0.35">
      <c r="E11526" s="78"/>
    </row>
    <row r="11527" spans="5:5" x14ac:dyDescent="0.35">
      <c r="E11527" s="78"/>
    </row>
    <row r="11528" spans="5:5" x14ac:dyDescent="0.35">
      <c r="E11528" s="78"/>
    </row>
    <row r="11529" spans="5:5" x14ac:dyDescent="0.35">
      <c r="E11529" s="78"/>
    </row>
    <row r="11530" spans="5:5" x14ac:dyDescent="0.35">
      <c r="E11530" s="78"/>
    </row>
    <row r="11531" spans="5:5" x14ac:dyDescent="0.35">
      <c r="E11531" s="78"/>
    </row>
    <row r="11532" spans="5:5" x14ac:dyDescent="0.35">
      <c r="E11532" s="78"/>
    </row>
    <row r="11533" spans="5:5" x14ac:dyDescent="0.35">
      <c r="E11533" s="78"/>
    </row>
    <row r="11534" spans="5:5" x14ac:dyDescent="0.35">
      <c r="E11534" s="78"/>
    </row>
    <row r="11535" spans="5:5" x14ac:dyDescent="0.35">
      <c r="E11535" s="78"/>
    </row>
    <row r="11536" spans="5:5" x14ac:dyDescent="0.35">
      <c r="E11536" s="78"/>
    </row>
    <row r="11537" spans="5:5" x14ac:dyDescent="0.35">
      <c r="E11537" s="78"/>
    </row>
    <row r="11538" spans="5:5" x14ac:dyDescent="0.35">
      <c r="E11538" s="78"/>
    </row>
    <row r="11539" spans="5:5" x14ac:dyDescent="0.35">
      <c r="E11539" s="78"/>
    </row>
    <row r="11540" spans="5:5" x14ac:dyDescent="0.35">
      <c r="E11540" s="78"/>
    </row>
    <row r="11541" spans="5:5" x14ac:dyDescent="0.35">
      <c r="E11541" s="78"/>
    </row>
    <row r="11542" spans="5:5" x14ac:dyDescent="0.35">
      <c r="E11542" s="78"/>
    </row>
    <row r="11543" spans="5:5" x14ac:dyDescent="0.35">
      <c r="E11543" s="78"/>
    </row>
    <row r="11544" spans="5:5" x14ac:dyDescent="0.35">
      <c r="E11544" s="78"/>
    </row>
    <row r="11545" spans="5:5" x14ac:dyDescent="0.35">
      <c r="E11545" s="78"/>
    </row>
    <row r="11546" spans="5:5" x14ac:dyDescent="0.35">
      <c r="E11546" s="78"/>
    </row>
    <row r="11547" spans="5:5" x14ac:dyDescent="0.35">
      <c r="E11547" s="78"/>
    </row>
    <row r="11548" spans="5:5" x14ac:dyDescent="0.35">
      <c r="E11548" s="78"/>
    </row>
    <row r="11549" spans="5:5" x14ac:dyDescent="0.35">
      <c r="E11549" s="78"/>
    </row>
    <row r="11550" spans="5:5" x14ac:dyDescent="0.35">
      <c r="E11550" s="78"/>
    </row>
    <row r="11551" spans="5:5" x14ac:dyDescent="0.35">
      <c r="E11551" s="78"/>
    </row>
    <row r="11552" spans="5:5" x14ac:dyDescent="0.35">
      <c r="E11552" s="78"/>
    </row>
    <row r="11553" spans="5:5" x14ac:dyDescent="0.35">
      <c r="E11553" s="78"/>
    </row>
    <row r="11554" spans="5:5" x14ac:dyDescent="0.35">
      <c r="E11554" s="78"/>
    </row>
    <row r="11555" spans="5:5" x14ac:dyDescent="0.35">
      <c r="E11555" s="78"/>
    </row>
    <row r="11556" spans="5:5" x14ac:dyDescent="0.35">
      <c r="E11556" s="78"/>
    </row>
    <row r="11557" spans="5:5" x14ac:dyDescent="0.35">
      <c r="E11557" s="78"/>
    </row>
    <row r="11558" spans="5:5" x14ac:dyDescent="0.35">
      <c r="E11558" s="78"/>
    </row>
    <row r="11559" spans="5:5" x14ac:dyDescent="0.35">
      <c r="E11559" s="78"/>
    </row>
    <row r="11560" spans="5:5" x14ac:dyDescent="0.35">
      <c r="E11560" s="78"/>
    </row>
    <row r="11561" spans="5:5" x14ac:dyDescent="0.35">
      <c r="E11561" s="78"/>
    </row>
    <row r="11562" spans="5:5" x14ac:dyDescent="0.35">
      <c r="E11562" s="78"/>
    </row>
    <row r="11563" spans="5:5" x14ac:dyDescent="0.35">
      <c r="E11563" s="78"/>
    </row>
    <row r="11564" spans="5:5" x14ac:dyDescent="0.35">
      <c r="E11564" s="78"/>
    </row>
    <row r="11565" spans="5:5" x14ac:dyDescent="0.35">
      <c r="E11565" s="78"/>
    </row>
    <row r="11566" spans="5:5" x14ac:dyDescent="0.35">
      <c r="E11566" s="78"/>
    </row>
    <row r="11567" spans="5:5" x14ac:dyDescent="0.35">
      <c r="E11567" s="78"/>
    </row>
    <row r="11568" spans="5:5" x14ac:dyDescent="0.35">
      <c r="E11568" s="78"/>
    </row>
    <row r="11569" spans="5:5" x14ac:dyDescent="0.35">
      <c r="E11569" s="78"/>
    </row>
    <row r="11570" spans="5:5" x14ac:dyDescent="0.35">
      <c r="E11570" s="78"/>
    </row>
    <row r="11571" spans="5:5" x14ac:dyDescent="0.35">
      <c r="E11571" s="78"/>
    </row>
    <row r="11572" spans="5:5" x14ac:dyDescent="0.35">
      <c r="E11572" s="78"/>
    </row>
    <row r="11573" spans="5:5" x14ac:dyDescent="0.35">
      <c r="E11573" s="78"/>
    </row>
    <row r="11574" spans="5:5" x14ac:dyDescent="0.35">
      <c r="E11574" s="78"/>
    </row>
    <row r="11575" spans="5:5" x14ac:dyDescent="0.35">
      <c r="E11575" s="78"/>
    </row>
    <row r="11576" spans="5:5" x14ac:dyDescent="0.35">
      <c r="E11576" s="78"/>
    </row>
    <row r="11577" spans="5:5" x14ac:dyDescent="0.35">
      <c r="E11577" s="78"/>
    </row>
    <row r="11578" spans="5:5" x14ac:dyDescent="0.35">
      <c r="E11578" s="78"/>
    </row>
    <row r="11579" spans="5:5" x14ac:dyDescent="0.35">
      <c r="E11579" s="78"/>
    </row>
    <row r="11580" spans="5:5" x14ac:dyDescent="0.35">
      <c r="E11580" s="78"/>
    </row>
    <row r="11581" spans="5:5" x14ac:dyDescent="0.35">
      <c r="E11581" s="78"/>
    </row>
    <row r="11582" spans="5:5" x14ac:dyDescent="0.35">
      <c r="E11582" s="78"/>
    </row>
    <row r="11583" spans="5:5" x14ac:dyDescent="0.35">
      <c r="E11583" s="78"/>
    </row>
    <row r="11584" spans="5:5" x14ac:dyDescent="0.35">
      <c r="E11584" s="78"/>
    </row>
    <row r="11585" spans="5:5" x14ac:dyDescent="0.35">
      <c r="E11585" s="78"/>
    </row>
    <row r="11586" spans="5:5" x14ac:dyDescent="0.35">
      <c r="E11586" s="78"/>
    </row>
    <row r="11587" spans="5:5" x14ac:dyDescent="0.35">
      <c r="E11587" s="78"/>
    </row>
    <row r="11588" spans="5:5" x14ac:dyDescent="0.35">
      <c r="E11588" s="78"/>
    </row>
    <row r="11589" spans="5:5" x14ac:dyDescent="0.35">
      <c r="E11589" s="78"/>
    </row>
    <row r="11590" spans="5:5" x14ac:dyDescent="0.35">
      <c r="E11590" s="78"/>
    </row>
    <row r="11591" spans="5:5" x14ac:dyDescent="0.35">
      <c r="E11591" s="78"/>
    </row>
    <row r="11592" spans="5:5" x14ac:dyDescent="0.35">
      <c r="E11592" s="78"/>
    </row>
    <row r="11593" spans="5:5" x14ac:dyDescent="0.35">
      <c r="E11593" s="78"/>
    </row>
    <row r="11594" spans="5:5" x14ac:dyDescent="0.35">
      <c r="E11594" s="78"/>
    </row>
    <row r="11595" spans="5:5" x14ac:dyDescent="0.35">
      <c r="E11595" s="78"/>
    </row>
    <row r="11596" spans="5:5" x14ac:dyDescent="0.35">
      <c r="E11596" s="78"/>
    </row>
    <row r="11597" spans="5:5" x14ac:dyDescent="0.35">
      <c r="E11597" s="78"/>
    </row>
    <row r="11598" spans="5:5" x14ac:dyDescent="0.35">
      <c r="E11598" s="78"/>
    </row>
    <row r="11599" spans="5:5" x14ac:dyDescent="0.35">
      <c r="E11599" s="78"/>
    </row>
    <row r="11600" spans="5:5" x14ac:dyDescent="0.35">
      <c r="E11600" s="78"/>
    </row>
    <row r="11601" spans="5:5" x14ac:dyDescent="0.35">
      <c r="E11601" s="78"/>
    </row>
    <row r="11602" spans="5:5" x14ac:dyDescent="0.35">
      <c r="E11602" s="78"/>
    </row>
    <row r="11603" spans="5:5" x14ac:dyDescent="0.35">
      <c r="E11603" s="78"/>
    </row>
    <row r="11604" spans="5:5" x14ac:dyDescent="0.35">
      <c r="E11604" s="78"/>
    </row>
    <row r="11605" spans="5:5" x14ac:dyDescent="0.35">
      <c r="E11605" s="78"/>
    </row>
    <row r="11606" spans="5:5" x14ac:dyDescent="0.35">
      <c r="E11606" s="78"/>
    </row>
    <row r="11607" spans="5:5" x14ac:dyDescent="0.35">
      <c r="E11607" s="78"/>
    </row>
    <row r="11608" spans="5:5" x14ac:dyDescent="0.35">
      <c r="E11608" s="78"/>
    </row>
    <row r="11609" spans="5:5" x14ac:dyDescent="0.35">
      <c r="E11609" s="78"/>
    </row>
    <row r="11610" spans="5:5" x14ac:dyDescent="0.35">
      <c r="E11610" s="78"/>
    </row>
    <row r="11611" spans="5:5" x14ac:dyDescent="0.35">
      <c r="E11611" s="78"/>
    </row>
    <row r="11612" spans="5:5" x14ac:dyDescent="0.35">
      <c r="E11612" s="78"/>
    </row>
    <row r="11613" spans="5:5" x14ac:dyDescent="0.35">
      <c r="E11613" s="78"/>
    </row>
    <row r="11614" spans="5:5" x14ac:dyDescent="0.35">
      <c r="E11614" s="78"/>
    </row>
    <row r="11615" spans="5:5" x14ac:dyDescent="0.35">
      <c r="E11615" s="78"/>
    </row>
    <row r="11616" spans="5:5" x14ac:dyDescent="0.35">
      <c r="E11616" s="78"/>
    </row>
    <row r="11617" spans="5:5" x14ac:dyDescent="0.35">
      <c r="E11617" s="78"/>
    </row>
    <row r="11618" spans="5:5" x14ac:dyDescent="0.35">
      <c r="E11618" s="78"/>
    </row>
    <row r="11619" spans="5:5" x14ac:dyDescent="0.35">
      <c r="E11619" s="78"/>
    </row>
    <row r="11620" spans="5:5" x14ac:dyDescent="0.35">
      <c r="E11620" s="78"/>
    </row>
    <row r="11621" spans="5:5" x14ac:dyDescent="0.35">
      <c r="E11621" s="78"/>
    </row>
    <row r="11622" spans="5:5" x14ac:dyDescent="0.35">
      <c r="E11622" s="78"/>
    </row>
    <row r="11623" spans="5:5" x14ac:dyDescent="0.35">
      <c r="E11623" s="78"/>
    </row>
    <row r="11624" spans="5:5" x14ac:dyDescent="0.35">
      <c r="E11624" s="78"/>
    </row>
    <row r="11625" spans="5:5" x14ac:dyDescent="0.35">
      <c r="E11625" s="78"/>
    </row>
    <row r="11626" spans="5:5" x14ac:dyDescent="0.35">
      <c r="E11626" s="78"/>
    </row>
    <row r="11627" spans="5:5" x14ac:dyDescent="0.35">
      <c r="E11627" s="78"/>
    </row>
    <row r="11628" spans="5:5" x14ac:dyDescent="0.35">
      <c r="E11628" s="78"/>
    </row>
    <row r="11629" spans="5:5" x14ac:dyDescent="0.35">
      <c r="E11629" s="78"/>
    </row>
    <row r="11630" spans="5:5" x14ac:dyDescent="0.35">
      <c r="E11630" s="78"/>
    </row>
    <row r="11631" spans="5:5" x14ac:dyDescent="0.35">
      <c r="E11631" s="78"/>
    </row>
    <row r="11632" spans="5:5" x14ac:dyDescent="0.35">
      <c r="E11632" s="78"/>
    </row>
    <row r="11633" spans="5:5" x14ac:dyDescent="0.35">
      <c r="E11633" s="78"/>
    </row>
    <row r="11634" spans="5:5" x14ac:dyDescent="0.35">
      <c r="E11634" s="78"/>
    </row>
    <row r="11635" spans="5:5" x14ac:dyDescent="0.35">
      <c r="E11635" s="78"/>
    </row>
    <row r="11636" spans="5:5" x14ac:dyDescent="0.35">
      <c r="E11636" s="78"/>
    </row>
    <row r="11637" spans="5:5" x14ac:dyDescent="0.35">
      <c r="E11637" s="78"/>
    </row>
    <row r="11638" spans="5:5" x14ac:dyDescent="0.35">
      <c r="E11638" s="78"/>
    </row>
    <row r="11639" spans="5:5" x14ac:dyDescent="0.35">
      <c r="E11639" s="78"/>
    </row>
    <row r="11640" spans="5:5" x14ac:dyDescent="0.35">
      <c r="E11640" s="78"/>
    </row>
    <row r="11641" spans="5:5" x14ac:dyDescent="0.35">
      <c r="E11641" s="78"/>
    </row>
    <row r="11642" spans="5:5" x14ac:dyDescent="0.35">
      <c r="E11642" s="78"/>
    </row>
    <row r="11643" spans="5:5" x14ac:dyDescent="0.35">
      <c r="E11643" s="78"/>
    </row>
    <row r="11644" spans="5:5" x14ac:dyDescent="0.35">
      <c r="E11644" s="78"/>
    </row>
    <row r="11645" spans="5:5" x14ac:dyDescent="0.35">
      <c r="E11645" s="78"/>
    </row>
    <row r="11646" spans="5:5" x14ac:dyDescent="0.35">
      <c r="E11646" s="78"/>
    </row>
    <row r="11647" spans="5:5" x14ac:dyDescent="0.35">
      <c r="E11647" s="78"/>
    </row>
    <row r="11648" spans="5:5" x14ac:dyDescent="0.35">
      <c r="E11648" s="78"/>
    </row>
    <row r="11649" spans="5:5" x14ac:dyDescent="0.35">
      <c r="E11649" s="78"/>
    </row>
    <row r="11650" spans="5:5" x14ac:dyDescent="0.35">
      <c r="E11650" s="78"/>
    </row>
    <row r="11651" spans="5:5" x14ac:dyDescent="0.35">
      <c r="E11651" s="78"/>
    </row>
    <row r="11652" spans="5:5" x14ac:dyDescent="0.35">
      <c r="E11652" s="78"/>
    </row>
    <row r="11653" spans="5:5" x14ac:dyDescent="0.35">
      <c r="E11653" s="78"/>
    </row>
    <row r="11654" spans="5:5" x14ac:dyDescent="0.35">
      <c r="E11654" s="78"/>
    </row>
    <row r="11655" spans="5:5" x14ac:dyDescent="0.35">
      <c r="E11655" s="78"/>
    </row>
    <row r="11656" spans="5:5" x14ac:dyDescent="0.35">
      <c r="E11656" s="78"/>
    </row>
    <row r="11657" spans="5:5" x14ac:dyDescent="0.35">
      <c r="E11657" s="78"/>
    </row>
    <row r="11658" spans="5:5" x14ac:dyDescent="0.35">
      <c r="E11658" s="78"/>
    </row>
    <row r="11659" spans="5:5" x14ac:dyDescent="0.35">
      <c r="E11659" s="78"/>
    </row>
    <row r="11660" spans="5:5" x14ac:dyDescent="0.35">
      <c r="E11660" s="78"/>
    </row>
    <row r="11661" spans="5:5" x14ac:dyDescent="0.35">
      <c r="E11661" s="78"/>
    </row>
    <row r="11662" spans="5:5" x14ac:dyDescent="0.35">
      <c r="E11662" s="78"/>
    </row>
    <row r="11663" spans="5:5" x14ac:dyDescent="0.35">
      <c r="E11663" s="78"/>
    </row>
    <row r="11664" spans="5:5" x14ac:dyDescent="0.35">
      <c r="E11664" s="78"/>
    </row>
    <row r="11665" spans="5:5" x14ac:dyDescent="0.35">
      <c r="E11665" s="78"/>
    </row>
    <row r="11666" spans="5:5" x14ac:dyDescent="0.35">
      <c r="E11666" s="78"/>
    </row>
    <row r="11667" spans="5:5" x14ac:dyDescent="0.35">
      <c r="E11667" s="78"/>
    </row>
    <row r="11668" spans="5:5" x14ac:dyDescent="0.35">
      <c r="E11668" s="78"/>
    </row>
    <row r="11669" spans="5:5" x14ac:dyDescent="0.35">
      <c r="E11669" s="78"/>
    </row>
    <row r="11670" spans="5:5" x14ac:dyDescent="0.35">
      <c r="E11670" s="78"/>
    </row>
    <row r="11671" spans="5:5" x14ac:dyDescent="0.35">
      <c r="E11671" s="78"/>
    </row>
    <row r="11672" spans="5:5" x14ac:dyDescent="0.35">
      <c r="E11672" s="78"/>
    </row>
    <row r="11673" spans="5:5" x14ac:dyDescent="0.35">
      <c r="E11673" s="78"/>
    </row>
    <row r="11674" spans="5:5" x14ac:dyDescent="0.35">
      <c r="E11674" s="78"/>
    </row>
    <row r="11675" spans="5:5" x14ac:dyDescent="0.35">
      <c r="E11675" s="78"/>
    </row>
    <row r="11676" spans="5:5" x14ac:dyDescent="0.35">
      <c r="E11676" s="78"/>
    </row>
    <row r="11677" spans="5:5" x14ac:dyDescent="0.35">
      <c r="E11677" s="78"/>
    </row>
    <row r="11678" spans="5:5" x14ac:dyDescent="0.35">
      <c r="E11678" s="78"/>
    </row>
    <row r="11679" spans="5:5" x14ac:dyDescent="0.35">
      <c r="E11679" s="78"/>
    </row>
    <row r="11680" spans="5:5" x14ac:dyDescent="0.35">
      <c r="E11680" s="78"/>
    </row>
    <row r="11681" spans="5:5" x14ac:dyDescent="0.35">
      <c r="E11681" s="78"/>
    </row>
    <row r="11682" spans="5:5" x14ac:dyDescent="0.35">
      <c r="E11682" s="78"/>
    </row>
    <row r="11683" spans="5:5" x14ac:dyDescent="0.35">
      <c r="E11683" s="78"/>
    </row>
    <row r="11684" spans="5:5" x14ac:dyDescent="0.35">
      <c r="E11684" s="78"/>
    </row>
    <row r="11685" spans="5:5" x14ac:dyDescent="0.35">
      <c r="E11685" s="78"/>
    </row>
    <row r="11686" spans="5:5" x14ac:dyDescent="0.35">
      <c r="E11686" s="78"/>
    </row>
    <row r="11687" spans="5:5" x14ac:dyDescent="0.35">
      <c r="E11687" s="78"/>
    </row>
    <row r="11688" spans="5:5" x14ac:dyDescent="0.35">
      <c r="E11688" s="78"/>
    </row>
    <row r="11689" spans="5:5" x14ac:dyDescent="0.35">
      <c r="E11689" s="78"/>
    </row>
    <row r="11690" spans="5:5" x14ac:dyDescent="0.35">
      <c r="E11690" s="78"/>
    </row>
    <row r="11691" spans="5:5" x14ac:dyDescent="0.35">
      <c r="E11691" s="78"/>
    </row>
    <row r="11692" spans="5:5" x14ac:dyDescent="0.35">
      <c r="E11692" s="78"/>
    </row>
    <row r="11693" spans="5:5" x14ac:dyDescent="0.35">
      <c r="E11693" s="78"/>
    </row>
    <row r="11694" spans="5:5" x14ac:dyDescent="0.35">
      <c r="E11694" s="78"/>
    </row>
    <row r="11695" spans="5:5" x14ac:dyDescent="0.35">
      <c r="E11695" s="78"/>
    </row>
    <row r="11696" spans="5:5" x14ac:dyDescent="0.35">
      <c r="E11696" s="78"/>
    </row>
    <row r="11697" spans="5:5" x14ac:dyDescent="0.35">
      <c r="E11697" s="78"/>
    </row>
    <row r="11698" spans="5:5" x14ac:dyDescent="0.35">
      <c r="E11698" s="78"/>
    </row>
    <row r="11699" spans="5:5" x14ac:dyDescent="0.35">
      <c r="E11699" s="78"/>
    </row>
    <row r="11700" spans="5:5" x14ac:dyDescent="0.35">
      <c r="E11700" s="78"/>
    </row>
    <row r="11701" spans="5:5" x14ac:dyDescent="0.35">
      <c r="E11701" s="78"/>
    </row>
    <row r="11702" spans="5:5" x14ac:dyDescent="0.35">
      <c r="E11702" s="78"/>
    </row>
    <row r="11703" spans="5:5" x14ac:dyDescent="0.35">
      <c r="E11703" s="78"/>
    </row>
    <row r="11704" spans="5:5" x14ac:dyDescent="0.35">
      <c r="E11704" s="78"/>
    </row>
    <row r="11705" spans="5:5" x14ac:dyDescent="0.35">
      <c r="E11705" s="78"/>
    </row>
    <row r="11706" spans="5:5" x14ac:dyDescent="0.35">
      <c r="E11706" s="78"/>
    </row>
    <row r="11707" spans="5:5" x14ac:dyDescent="0.35">
      <c r="E11707" s="78"/>
    </row>
    <row r="11708" spans="5:5" x14ac:dyDescent="0.35">
      <c r="E11708" s="78"/>
    </row>
    <row r="11709" spans="5:5" x14ac:dyDescent="0.35">
      <c r="E11709" s="78"/>
    </row>
    <row r="11710" spans="5:5" x14ac:dyDescent="0.35">
      <c r="E11710" s="78"/>
    </row>
    <row r="11711" spans="5:5" x14ac:dyDescent="0.35">
      <c r="E11711" s="78"/>
    </row>
    <row r="11712" spans="5:5" x14ac:dyDescent="0.35">
      <c r="E11712" s="78"/>
    </row>
    <row r="11713" spans="5:5" x14ac:dyDescent="0.35">
      <c r="E11713" s="78"/>
    </row>
    <row r="11714" spans="5:5" x14ac:dyDescent="0.35">
      <c r="E11714" s="78"/>
    </row>
    <row r="11715" spans="5:5" x14ac:dyDescent="0.35">
      <c r="E11715" s="78"/>
    </row>
    <row r="11716" spans="5:5" x14ac:dyDescent="0.35">
      <c r="E11716" s="78"/>
    </row>
    <row r="11717" spans="5:5" x14ac:dyDescent="0.35">
      <c r="E11717" s="78"/>
    </row>
    <row r="11718" spans="5:5" x14ac:dyDescent="0.35">
      <c r="E11718" s="78"/>
    </row>
    <row r="11719" spans="5:5" x14ac:dyDescent="0.35">
      <c r="E11719" s="78"/>
    </row>
    <row r="11720" spans="5:5" x14ac:dyDescent="0.35">
      <c r="E11720" s="78"/>
    </row>
    <row r="11721" spans="5:5" x14ac:dyDescent="0.35">
      <c r="E11721" s="78"/>
    </row>
    <row r="11722" spans="5:5" x14ac:dyDescent="0.35">
      <c r="E11722" s="78"/>
    </row>
    <row r="11723" spans="5:5" x14ac:dyDescent="0.35">
      <c r="E11723" s="78"/>
    </row>
    <row r="11724" spans="5:5" x14ac:dyDescent="0.35">
      <c r="E11724" s="78"/>
    </row>
    <row r="11725" spans="5:5" x14ac:dyDescent="0.35">
      <c r="E11725" s="78"/>
    </row>
    <row r="11726" spans="5:5" x14ac:dyDescent="0.35">
      <c r="E11726" s="78"/>
    </row>
    <row r="11727" spans="5:5" x14ac:dyDescent="0.35">
      <c r="E11727" s="78"/>
    </row>
    <row r="11728" spans="5:5" x14ac:dyDescent="0.35">
      <c r="E11728" s="78"/>
    </row>
    <row r="11729" spans="5:5" x14ac:dyDescent="0.35">
      <c r="E11729" s="78"/>
    </row>
    <row r="11730" spans="5:5" x14ac:dyDescent="0.35">
      <c r="E11730" s="78"/>
    </row>
    <row r="11731" spans="5:5" x14ac:dyDescent="0.35">
      <c r="E11731" s="78"/>
    </row>
    <row r="11732" spans="5:5" x14ac:dyDescent="0.35">
      <c r="E11732" s="78"/>
    </row>
    <row r="11733" spans="5:5" x14ac:dyDescent="0.35">
      <c r="E11733" s="78"/>
    </row>
    <row r="11734" spans="5:5" x14ac:dyDescent="0.35">
      <c r="E11734" s="78"/>
    </row>
    <row r="11735" spans="5:5" x14ac:dyDescent="0.35">
      <c r="E11735" s="78"/>
    </row>
    <row r="11736" spans="5:5" x14ac:dyDescent="0.35">
      <c r="E11736" s="78"/>
    </row>
    <row r="11737" spans="5:5" x14ac:dyDescent="0.35">
      <c r="E11737" s="78"/>
    </row>
    <row r="11738" spans="5:5" x14ac:dyDescent="0.35">
      <c r="E11738" s="78"/>
    </row>
    <row r="11739" spans="5:5" x14ac:dyDescent="0.35">
      <c r="E11739" s="78"/>
    </row>
    <row r="11740" spans="5:5" x14ac:dyDescent="0.35">
      <c r="E11740" s="78"/>
    </row>
    <row r="11741" spans="5:5" x14ac:dyDescent="0.35">
      <c r="E11741" s="78"/>
    </row>
    <row r="11742" spans="5:5" x14ac:dyDescent="0.35">
      <c r="E11742" s="78"/>
    </row>
    <row r="11743" spans="5:5" x14ac:dyDescent="0.35">
      <c r="E11743" s="78"/>
    </row>
    <row r="11744" spans="5:5" x14ac:dyDescent="0.35">
      <c r="E11744" s="78"/>
    </row>
    <row r="11745" spans="5:5" x14ac:dyDescent="0.35">
      <c r="E11745" s="78"/>
    </row>
    <row r="11746" spans="5:5" x14ac:dyDescent="0.35">
      <c r="E11746" s="78"/>
    </row>
    <row r="11747" spans="5:5" x14ac:dyDescent="0.35">
      <c r="E11747" s="78"/>
    </row>
    <row r="11748" spans="5:5" x14ac:dyDescent="0.35">
      <c r="E11748" s="78"/>
    </row>
    <row r="11749" spans="5:5" x14ac:dyDescent="0.35">
      <c r="E11749" s="78"/>
    </row>
    <row r="11750" spans="5:5" x14ac:dyDescent="0.35">
      <c r="E11750" s="78"/>
    </row>
    <row r="11751" spans="5:5" x14ac:dyDescent="0.35">
      <c r="E11751" s="78"/>
    </row>
    <row r="11752" spans="5:5" x14ac:dyDescent="0.35">
      <c r="E11752" s="78"/>
    </row>
    <row r="11753" spans="5:5" x14ac:dyDescent="0.35">
      <c r="E11753" s="78"/>
    </row>
    <row r="11754" spans="5:5" x14ac:dyDescent="0.35">
      <c r="E11754" s="78"/>
    </row>
    <row r="11755" spans="5:5" x14ac:dyDescent="0.35">
      <c r="E11755" s="78"/>
    </row>
    <row r="11756" spans="5:5" x14ac:dyDescent="0.35">
      <c r="E11756" s="78"/>
    </row>
    <row r="11757" spans="5:5" x14ac:dyDescent="0.35">
      <c r="E11757" s="78"/>
    </row>
    <row r="11758" spans="5:5" x14ac:dyDescent="0.35">
      <c r="E11758" s="78"/>
    </row>
    <row r="11759" spans="5:5" x14ac:dyDescent="0.35">
      <c r="E11759" s="78"/>
    </row>
    <row r="11760" spans="5:5" x14ac:dyDescent="0.35">
      <c r="E11760" s="78"/>
    </row>
    <row r="11761" spans="5:5" x14ac:dyDescent="0.35">
      <c r="E11761" s="78"/>
    </row>
    <row r="11762" spans="5:5" x14ac:dyDescent="0.35">
      <c r="E11762" s="78"/>
    </row>
    <row r="11763" spans="5:5" x14ac:dyDescent="0.35">
      <c r="E11763" s="78"/>
    </row>
    <row r="11764" spans="5:5" x14ac:dyDescent="0.35">
      <c r="E11764" s="78"/>
    </row>
    <row r="11765" spans="5:5" x14ac:dyDescent="0.35">
      <c r="E11765" s="78"/>
    </row>
    <row r="11766" spans="5:5" x14ac:dyDescent="0.35">
      <c r="E11766" s="78"/>
    </row>
    <row r="11767" spans="5:5" x14ac:dyDescent="0.35">
      <c r="E11767" s="78"/>
    </row>
    <row r="11768" spans="5:5" x14ac:dyDescent="0.35">
      <c r="E11768" s="78"/>
    </row>
    <row r="11769" spans="5:5" x14ac:dyDescent="0.35">
      <c r="E11769" s="78"/>
    </row>
    <row r="11770" spans="5:5" x14ac:dyDescent="0.35">
      <c r="E11770" s="78"/>
    </row>
    <row r="11771" spans="5:5" x14ac:dyDescent="0.35">
      <c r="E11771" s="78"/>
    </row>
    <row r="11772" spans="5:5" x14ac:dyDescent="0.35">
      <c r="E11772" s="78"/>
    </row>
    <row r="11773" spans="5:5" x14ac:dyDescent="0.35">
      <c r="E11773" s="78"/>
    </row>
    <row r="11774" spans="5:5" x14ac:dyDescent="0.35">
      <c r="E11774" s="78"/>
    </row>
    <row r="11775" spans="5:5" x14ac:dyDescent="0.35">
      <c r="E11775" s="78"/>
    </row>
    <row r="11776" spans="5:5" x14ac:dyDescent="0.35">
      <c r="E11776" s="78"/>
    </row>
    <row r="11777" spans="5:5" x14ac:dyDescent="0.35">
      <c r="E11777" s="78"/>
    </row>
    <row r="11778" spans="5:5" x14ac:dyDescent="0.35">
      <c r="E11778" s="78"/>
    </row>
    <row r="11779" spans="5:5" x14ac:dyDescent="0.35">
      <c r="E11779" s="78"/>
    </row>
    <row r="11780" spans="5:5" x14ac:dyDescent="0.35">
      <c r="E11780" s="78"/>
    </row>
    <row r="11781" spans="5:5" x14ac:dyDescent="0.35">
      <c r="E11781" s="78"/>
    </row>
    <row r="11782" spans="5:5" x14ac:dyDescent="0.35">
      <c r="E11782" s="78"/>
    </row>
    <row r="11783" spans="5:5" x14ac:dyDescent="0.35">
      <c r="E11783" s="78"/>
    </row>
    <row r="11784" spans="5:5" x14ac:dyDescent="0.35">
      <c r="E11784" s="78"/>
    </row>
    <row r="11785" spans="5:5" x14ac:dyDescent="0.35">
      <c r="E11785" s="78"/>
    </row>
    <row r="11786" spans="5:5" x14ac:dyDescent="0.35">
      <c r="E11786" s="78"/>
    </row>
    <row r="11787" spans="5:5" x14ac:dyDescent="0.35">
      <c r="E11787" s="78"/>
    </row>
    <row r="11788" spans="5:5" x14ac:dyDescent="0.35">
      <c r="E11788" s="78"/>
    </row>
    <row r="11789" spans="5:5" x14ac:dyDescent="0.35">
      <c r="E11789" s="78"/>
    </row>
    <row r="11790" spans="5:5" x14ac:dyDescent="0.35">
      <c r="E11790" s="78"/>
    </row>
    <row r="11791" spans="5:5" x14ac:dyDescent="0.35">
      <c r="E11791" s="78"/>
    </row>
    <row r="11792" spans="5:5" x14ac:dyDescent="0.35">
      <c r="E11792" s="78"/>
    </row>
    <row r="11793" spans="5:5" x14ac:dyDescent="0.35">
      <c r="E11793" s="78"/>
    </row>
    <row r="11794" spans="5:5" x14ac:dyDescent="0.35">
      <c r="E11794" s="78"/>
    </row>
    <row r="11795" spans="5:5" x14ac:dyDescent="0.35">
      <c r="E11795" s="78"/>
    </row>
    <row r="11796" spans="5:5" x14ac:dyDescent="0.35">
      <c r="E11796" s="78"/>
    </row>
    <row r="11797" spans="5:5" x14ac:dyDescent="0.35">
      <c r="E11797" s="78"/>
    </row>
    <row r="11798" spans="5:5" x14ac:dyDescent="0.35">
      <c r="E11798" s="78"/>
    </row>
    <row r="11799" spans="5:5" x14ac:dyDescent="0.35">
      <c r="E11799" s="78"/>
    </row>
    <row r="11800" spans="5:5" x14ac:dyDescent="0.35">
      <c r="E11800" s="78"/>
    </row>
    <row r="11801" spans="5:5" x14ac:dyDescent="0.35">
      <c r="E11801" s="78"/>
    </row>
    <row r="11802" spans="5:5" x14ac:dyDescent="0.35">
      <c r="E11802" s="78"/>
    </row>
    <row r="11803" spans="5:5" x14ac:dyDescent="0.35">
      <c r="E11803" s="78"/>
    </row>
    <row r="11804" spans="5:5" x14ac:dyDescent="0.35">
      <c r="E11804" s="78"/>
    </row>
    <row r="11805" spans="5:5" x14ac:dyDescent="0.35">
      <c r="E11805" s="78"/>
    </row>
    <row r="11806" spans="5:5" x14ac:dyDescent="0.35">
      <c r="E11806" s="78"/>
    </row>
    <row r="11807" spans="5:5" x14ac:dyDescent="0.35">
      <c r="E11807" s="78"/>
    </row>
    <row r="11808" spans="5:5" x14ac:dyDescent="0.35">
      <c r="E11808" s="78"/>
    </row>
    <row r="11809" spans="5:5" x14ac:dyDescent="0.35">
      <c r="E11809" s="78"/>
    </row>
    <row r="11810" spans="5:5" x14ac:dyDescent="0.35">
      <c r="E11810" s="78"/>
    </row>
    <row r="11811" spans="5:5" x14ac:dyDescent="0.35">
      <c r="E11811" s="78"/>
    </row>
    <row r="11812" spans="5:5" x14ac:dyDescent="0.35">
      <c r="E11812" s="78"/>
    </row>
    <row r="11813" spans="5:5" x14ac:dyDescent="0.35">
      <c r="E11813" s="78"/>
    </row>
    <row r="11814" spans="5:5" x14ac:dyDescent="0.35">
      <c r="E11814" s="78"/>
    </row>
    <row r="11815" spans="5:5" x14ac:dyDescent="0.35">
      <c r="E11815" s="78"/>
    </row>
    <row r="11816" spans="5:5" x14ac:dyDescent="0.35">
      <c r="E11816" s="78"/>
    </row>
    <row r="11817" spans="5:5" x14ac:dyDescent="0.35">
      <c r="E11817" s="78"/>
    </row>
    <row r="11818" spans="5:5" x14ac:dyDescent="0.35">
      <c r="E11818" s="78"/>
    </row>
    <row r="11819" spans="5:5" x14ac:dyDescent="0.35">
      <c r="E11819" s="78"/>
    </row>
    <row r="11820" spans="5:5" x14ac:dyDescent="0.35">
      <c r="E11820" s="78"/>
    </row>
    <row r="11821" spans="5:5" x14ac:dyDescent="0.35">
      <c r="E11821" s="78"/>
    </row>
    <row r="11822" spans="5:5" x14ac:dyDescent="0.35">
      <c r="E11822" s="78"/>
    </row>
    <row r="11823" spans="5:5" x14ac:dyDescent="0.35">
      <c r="E11823" s="78"/>
    </row>
    <row r="11824" spans="5:5" x14ac:dyDescent="0.35">
      <c r="E11824" s="78"/>
    </row>
    <row r="11825" spans="5:5" x14ac:dyDescent="0.35">
      <c r="E11825" s="78"/>
    </row>
    <row r="11826" spans="5:5" x14ac:dyDescent="0.35">
      <c r="E11826" s="78"/>
    </row>
    <row r="11827" spans="5:5" x14ac:dyDescent="0.35">
      <c r="E11827" s="78"/>
    </row>
    <row r="11828" spans="5:5" x14ac:dyDescent="0.35">
      <c r="E11828" s="78"/>
    </row>
    <row r="11829" spans="5:5" x14ac:dyDescent="0.35">
      <c r="E11829" s="78"/>
    </row>
    <row r="11830" spans="5:5" x14ac:dyDescent="0.35">
      <c r="E11830" s="78"/>
    </row>
    <row r="11831" spans="5:5" x14ac:dyDescent="0.35">
      <c r="E11831" s="78"/>
    </row>
    <row r="11832" spans="5:5" x14ac:dyDescent="0.35">
      <c r="E11832" s="78"/>
    </row>
    <row r="11833" spans="5:5" x14ac:dyDescent="0.35">
      <c r="E11833" s="78"/>
    </row>
    <row r="11834" spans="5:5" x14ac:dyDescent="0.35">
      <c r="E11834" s="78"/>
    </row>
    <row r="11835" spans="5:5" x14ac:dyDescent="0.35">
      <c r="E11835" s="78"/>
    </row>
    <row r="11836" spans="5:5" x14ac:dyDescent="0.35">
      <c r="E11836" s="78"/>
    </row>
    <row r="11837" spans="5:5" x14ac:dyDescent="0.35">
      <c r="E11837" s="78"/>
    </row>
    <row r="11838" spans="5:5" x14ac:dyDescent="0.35">
      <c r="E11838" s="78"/>
    </row>
    <row r="11839" spans="5:5" x14ac:dyDescent="0.35">
      <c r="E11839" s="78"/>
    </row>
    <row r="11840" spans="5:5" x14ac:dyDescent="0.35">
      <c r="E11840" s="78"/>
    </row>
    <row r="11841" spans="5:5" x14ac:dyDescent="0.35">
      <c r="E11841" s="78"/>
    </row>
    <row r="11842" spans="5:5" x14ac:dyDescent="0.35">
      <c r="E11842" s="78"/>
    </row>
    <row r="11843" spans="5:5" x14ac:dyDescent="0.35">
      <c r="E11843" s="78"/>
    </row>
    <row r="11844" spans="5:5" x14ac:dyDescent="0.35">
      <c r="E11844" s="78"/>
    </row>
    <row r="11845" spans="5:5" x14ac:dyDescent="0.35">
      <c r="E11845" s="78"/>
    </row>
    <row r="11846" spans="5:5" x14ac:dyDescent="0.35">
      <c r="E11846" s="78"/>
    </row>
    <row r="11847" spans="5:5" x14ac:dyDescent="0.35">
      <c r="E11847" s="78"/>
    </row>
    <row r="11848" spans="5:5" x14ac:dyDescent="0.35">
      <c r="E11848" s="78"/>
    </row>
    <row r="11849" spans="5:5" x14ac:dyDescent="0.35">
      <c r="E11849" s="78"/>
    </row>
    <row r="11850" spans="5:5" x14ac:dyDescent="0.35">
      <c r="E11850" s="78"/>
    </row>
    <row r="11851" spans="5:5" x14ac:dyDescent="0.35">
      <c r="E11851" s="78"/>
    </row>
    <row r="11852" spans="5:5" x14ac:dyDescent="0.35">
      <c r="E11852" s="78"/>
    </row>
    <row r="11853" spans="5:5" x14ac:dyDescent="0.35">
      <c r="E11853" s="78"/>
    </row>
    <row r="11854" spans="5:5" x14ac:dyDescent="0.35">
      <c r="E11854" s="78"/>
    </row>
    <row r="11855" spans="5:5" x14ac:dyDescent="0.35">
      <c r="E11855" s="78"/>
    </row>
    <row r="11856" spans="5:5" x14ac:dyDescent="0.35">
      <c r="E11856" s="78"/>
    </row>
    <row r="11857" spans="5:5" x14ac:dyDescent="0.35">
      <c r="E11857" s="78"/>
    </row>
    <row r="11858" spans="5:5" x14ac:dyDescent="0.35">
      <c r="E11858" s="78"/>
    </row>
    <row r="11859" spans="5:5" x14ac:dyDescent="0.35">
      <c r="E11859" s="78"/>
    </row>
    <row r="11860" spans="5:5" x14ac:dyDescent="0.35">
      <c r="E11860" s="78"/>
    </row>
    <row r="11861" spans="5:5" x14ac:dyDescent="0.35">
      <c r="E11861" s="78"/>
    </row>
    <row r="11862" spans="5:5" x14ac:dyDescent="0.35">
      <c r="E11862" s="78"/>
    </row>
    <row r="11863" spans="5:5" x14ac:dyDescent="0.35">
      <c r="E11863" s="78"/>
    </row>
    <row r="11864" spans="5:5" x14ac:dyDescent="0.35">
      <c r="E11864" s="78"/>
    </row>
    <row r="11865" spans="5:5" x14ac:dyDescent="0.35">
      <c r="E11865" s="78"/>
    </row>
    <row r="11866" spans="5:5" x14ac:dyDescent="0.35">
      <c r="E11866" s="78"/>
    </row>
    <row r="11867" spans="5:5" x14ac:dyDescent="0.35">
      <c r="E11867" s="78"/>
    </row>
    <row r="11868" spans="5:5" x14ac:dyDescent="0.35">
      <c r="E11868" s="78"/>
    </row>
    <row r="11869" spans="5:5" x14ac:dyDescent="0.35">
      <c r="E11869" s="78"/>
    </row>
    <row r="11870" spans="5:5" x14ac:dyDescent="0.35">
      <c r="E11870" s="78"/>
    </row>
    <row r="11871" spans="5:5" x14ac:dyDescent="0.35">
      <c r="E11871" s="78"/>
    </row>
    <row r="11872" spans="5:5" x14ac:dyDescent="0.35">
      <c r="E11872" s="78"/>
    </row>
    <row r="11873" spans="5:5" x14ac:dyDescent="0.35">
      <c r="E11873" s="78"/>
    </row>
    <row r="11874" spans="5:5" x14ac:dyDescent="0.35">
      <c r="E11874" s="78"/>
    </row>
    <row r="11875" spans="5:5" x14ac:dyDescent="0.35">
      <c r="E11875" s="78"/>
    </row>
    <row r="11876" spans="5:5" x14ac:dyDescent="0.35">
      <c r="E11876" s="78"/>
    </row>
    <row r="11877" spans="5:5" x14ac:dyDescent="0.35">
      <c r="E11877" s="78"/>
    </row>
    <row r="11878" spans="5:5" x14ac:dyDescent="0.35">
      <c r="E11878" s="78"/>
    </row>
    <row r="11879" spans="5:5" x14ac:dyDescent="0.35">
      <c r="E11879" s="78"/>
    </row>
    <row r="11880" spans="5:5" x14ac:dyDescent="0.35">
      <c r="E11880" s="78"/>
    </row>
    <row r="11881" spans="5:5" x14ac:dyDescent="0.35">
      <c r="E11881" s="78"/>
    </row>
    <row r="11882" spans="5:5" x14ac:dyDescent="0.35">
      <c r="E11882" s="78"/>
    </row>
    <row r="11883" spans="5:5" x14ac:dyDescent="0.35">
      <c r="E11883" s="78"/>
    </row>
    <row r="11884" spans="5:5" x14ac:dyDescent="0.35">
      <c r="E11884" s="78"/>
    </row>
    <row r="11885" spans="5:5" x14ac:dyDescent="0.35">
      <c r="E11885" s="78"/>
    </row>
    <row r="11886" spans="5:5" x14ac:dyDescent="0.35">
      <c r="E11886" s="78"/>
    </row>
    <row r="11887" spans="5:5" x14ac:dyDescent="0.35">
      <c r="E11887" s="78"/>
    </row>
    <row r="11888" spans="5:5" x14ac:dyDescent="0.35">
      <c r="E11888" s="78"/>
    </row>
    <row r="11889" spans="5:5" x14ac:dyDescent="0.35">
      <c r="E11889" s="78"/>
    </row>
    <row r="11890" spans="5:5" x14ac:dyDescent="0.35">
      <c r="E11890" s="78"/>
    </row>
    <row r="11891" spans="5:5" x14ac:dyDescent="0.35">
      <c r="E11891" s="78"/>
    </row>
    <row r="11892" spans="5:5" x14ac:dyDescent="0.35">
      <c r="E11892" s="78"/>
    </row>
    <row r="11893" spans="5:5" x14ac:dyDescent="0.35">
      <c r="E11893" s="78"/>
    </row>
    <row r="11894" spans="5:5" x14ac:dyDescent="0.35">
      <c r="E11894" s="78"/>
    </row>
    <row r="11895" spans="5:5" x14ac:dyDescent="0.35">
      <c r="E11895" s="78"/>
    </row>
    <row r="11896" spans="5:5" x14ac:dyDescent="0.35">
      <c r="E11896" s="78"/>
    </row>
    <row r="11897" spans="5:5" x14ac:dyDescent="0.35">
      <c r="E11897" s="78"/>
    </row>
    <row r="11898" spans="5:5" x14ac:dyDescent="0.35">
      <c r="E11898" s="78"/>
    </row>
    <row r="11899" spans="5:5" x14ac:dyDescent="0.35">
      <c r="E11899" s="78"/>
    </row>
    <row r="11900" spans="5:5" x14ac:dyDescent="0.35">
      <c r="E11900" s="78"/>
    </row>
    <row r="11901" spans="5:5" x14ac:dyDescent="0.35">
      <c r="E11901" s="78"/>
    </row>
    <row r="11902" spans="5:5" x14ac:dyDescent="0.35">
      <c r="E11902" s="78"/>
    </row>
    <row r="11903" spans="5:5" x14ac:dyDescent="0.35">
      <c r="E11903" s="78"/>
    </row>
    <row r="11904" spans="5:5" x14ac:dyDescent="0.35">
      <c r="E11904" s="78"/>
    </row>
    <row r="11905" spans="5:5" x14ac:dyDescent="0.35">
      <c r="E11905" s="78"/>
    </row>
    <row r="11906" spans="5:5" x14ac:dyDescent="0.35">
      <c r="E11906" s="78"/>
    </row>
    <row r="11907" spans="5:5" x14ac:dyDescent="0.35">
      <c r="E11907" s="78"/>
    </row>
    <row r="11908" spans="5:5" x14ac:dyDescent="0.35">
      <c r="E11908" s="78"/>
    </row>
    <row r="11909" spans="5:5" x14ac:dyDescent="0.35">
      <c r="E11909" s="78"/>
    </row>
    <row r="11910" spans="5:5" x14ac:dyDescent="0.35">
      <c r="E11910" s="78"/>
    </row>
    <row r="11911" spans="5:5" x14ac:dyDescent="0.35">
      <c r="E11911" s="78"/>
    </row>
    <row r="11912" spans="5:5" x14ac:dyDescent="0.35">
      <c r="E11912" s="78"/>
    </row>
    <row r="11913" spans="5:5" x14ac:dyDescent="0.35">
      <c r="E11913" s="78"/>
    </row>
    <row r="11914" spans="5:5" x14ac:dyDescent="0.35">
      <c r="E11914" s="78"/>
    </row>
    <row r="11915" spans="5:5" x14ac:dyDescent="0.35">
      <c r="E11915" s="78"/>
    </row>
    <row r="11916" spans="5:5" x14ac:dyDescent="0.35">
      <c r="E11916" s="78"/>
    </row>
    <row r="11917" spans="5:5" x14ac:dyDescent="0.35">
      <c r="E11917" s="78"/>
    </row>
    <row r="11918" spans="5:5" x14ac:dyDescent="0.35">
      <c r="E11918" s="78"/>
    </row>
    <row r="11919" spans="5:5" x14ac:dyDescent="0.35">
      <c r="E11919" s="78"/>
    </row>
    <row r="11920" spans="5:5" x14ac:dyDescent="0.35">
      <c r="E11920" s="78"/>
    </row>
    <row r="11921" spans="5:5" x14ac:dyDescent="0.35">
      <c r="E11921" s="78"/>
    </row>
    <row r="11922" spans="5:5" x14ac:dyDescent="0.35">
      <c r="E11922" s="78"/>
    </row>
    <row r="11923" spans="5:5" x14ac:dyDescent="0.35">
      <c r="E11923" s="78"/>
    </row>
    <row r="11924" spans="5:5" x14ac:dyDescent="0.35">
      <c r="E11924" s="78"/>
    </row>
    <row r="11925" spans="5:5" x14ac:dyDescent="0.35">
      <c r="E11925" s="78"/>
    </row>
    <row r="11926" spans="5:5" x14ac:dyDescent="0.35">
      <c r="E11926" s="78"/>
    </row>
    <row r="11927" spans="5:5" x14ac:dyDescent="0.35">
      <c r="E11927" s="78"/>
    </row>
    <row r="11928" spans="5:5" x14ac:dyDescent="0.35">
      <c r="E11928" s="78"/>
    </row>
    <row r="11929" spans="5:5" x14ac:dyDescent="0.35">
      <c r="E11929" s="78"/>
    </row>
    <row r="11930" spans="5:5" x14ac:dyDescent="0.35">
      <c r="E11930" s="78"/>
    </row>
    <row r="11931" spans="5:5" x14ac:dyDescent="0.35">
      <c r="E11931" s="78"/>
    </row>
    <row r="11932" spans="5:5" x14ac:dyDescent="0.35">
      <c r="E11932" s="78"/>
    </row>
    <row r="11933" spans="5:5" x14ac:dyDescent="0.35">
      <c r="E11933" s="78"/>
    </row>
    <row r="11934" spans="5:5" x14ac:dyDescent="0.35">
      <c r="E11934" s="78"/>
    </row>
    <row r="11935" spans="5:5" x14ac:dyDescent="0.35">
      <c r="E11935" s="78"/>
    </row>
    <row r="11936" spans="5:5" x14ac:dyDescent="0.35">
      <c r="E11936" s="78"/>
    </row>
    <row r="11937" spans="5:5" x14ac:dyDescent="0.35">
      <c r="E11937" s="78"/>
    </row>
    <row r="11938" spans="5:5" x14ac:dyDescent="0.35">
      <c r="E11938" s="78"/>
    </row>
    <row r="11939" spans="5:5" x14ac:dyDescent="0.35">
      <c r="E11939" s="78"/>
    </row>
    <row r="11940" spans="5:5" x14ac:dyDescent="0.35">
      <c r="E11940" s="78"/>
    </row>
    <row r="11941" spans="5:5" x14ac:dyDescent="0.35">
      <c r="E11941" s="78"/>
    </row>
    <row r="11942" spans="5:5" x14ac:dyDescent="0.35">
      <c r="E11942" s="78"/>
    </row>
    <row r="11943" spans="5:5" x14ac:dyDescent="0.35">
      <c r="E11943" s="78"/>
    </row>
    <row r="11944" spans="5:5" x14ac:dyDescent="0.35">
      <c r="E11944" s="78"/>
    </row>
    <row r="11945" spans="5:5" x14ac:dyDescent="0.35">
      <c r="E11945" s="78"/>
    </row>
    <row r="11946" spans="5:5" x14ac:dyDescent="0.35">
      <c r="E11946" s="78"/>
    </row>
    <row r="11947" spans="5:5" x14ac:dyDescent="0.35">
      <c r="E11947" s="78"/>
    </row>
    <row r="11948" spans="5:5" x14ac:dyDescent="0.35">
      <c r="E11948" s="78"/>
    </row>
    <row r="11949" spans="5:5" x14ac:dyDescent="0.35">
      <c r="E11949" s="78"/>
    </row>
    <row r="11950" spans="5:5" x14ac:dyDescent="0.35">
      <c r="E11950" s="78"/>
    </row>
    <row r="11951" spans="5:5" x14ac:dyDescent="0.35">
      <c r="E11951" s="78"/>
    </row>
    <row r="11952" spans="5:5" x14ac:dyDescent="0.35">
      <c r="E11952" s="78"/>
    </row>
    <row r="11953" spans="5:5" x14ac:dyDescent="0.35">
      <c r="E11953" s="78"/>
    </row>
    <row r="11954" spans="5:5" x14ac:dyDescent="0.35">
      <c r="E11954" s="78"/>
    </row>
    <row r="11955" spans="5:5" x14ac:dyDescent="0.35">
      <c r="E11955" s="78"/>
    </row>
    <row r="11956" spans="5:5" x14ac:dyDescent="0.35">
      <c r="E11956" s="78"/>
    </row>
    <row r="11957" spans="5:5" x14ac:dyDescent="0.35">
      <c r="E11957" s="78"/>
    </row>
    <row r="11958" spans="5:5" x14ac:dyDescent="0.35">
      <c r="E11958" s="78"/>
    </row>
    <row r="11959" spans="5:5" x14ac:dyDescent="0.35">
      <c r="E11959" s="78"/>
    </row>
    <row r="11960" spans="5:5" x14ac:dyDescent="0.35">
      <c r="E11960" s="78"/>
    </row>
    <row r="11961" spans="5:5" x14ac:dyDescent="0.35">
      <c r="E11961" s="78"/>
    </row>
    <row r="11962" spans="5:5" x14ac:dyDescent="0.35">
      <c r="E11962" s="78"/>
    </row>
    <row r="11963" spans="5:5" x14ac:dyDescent="0.35">
      <c r="E11963" s="78"/>
    </row>
    <row r="11964" spans="5:5" x14ac:dyDescent="0.35">
      <c r="E11964" s="78"/>
    </row>
    <row r="11965" spans="5:5" x14ac:dyDescent="0.35">
      <c r="E11965" s="78"/>
    </row>
    <row r="11966" spans="5:5" x14ac:dyDescent="0.35">
      <c r="E11966" s="78"/>
    </row>
    <row r="11967" spans="5:5" x14ac:dyDescent="0.35">
      <c r="E11967" s="78"/>
    </row>
    <row r="11968" spans="5:5" x14ac:dyDescent="0.35">
      <c r="E11968" s="78"/>
    </row>
    <row r="11969" spans="5:5" x14ac:dyDescent="0.35">
      <c r="E11969" s="78"/>
    </row>
    <row r="11970" spans="5:5" x14ac:dyDescent="0.35">
      <c r="E11970" s="78"/>
    </row>
    <row r="11971" spans="5:5" x14ac:dyDescent="0.35">
      <c r="E11971" s="78"/>
    </row>
    <row r="11972" spans="5:5" x14ac:dyDescent="0.35">
      <c r="E11972" s="78"/>
    </row>
    <row r="11973" spans="5:5" x14ac:dyDescent="0.35">
      <c r="E11973" s="78"/>
    </row>
    <row r="11974" spans="5:5" x14ac:dyDescent="0.35">
      <c r="E11974" s="78"/>
    </row>
    <row r="11975" spans="5:5" x14ac:dyDescent="0.35">
      <c r="E11975" s="78"/>
    </row>
    <row r="11976" spans="5:5" x14ac:dyDescent="0.35">
      <c r="E11976" s="78"/>
    </row>
    <row r="11977" spans="5:5" x14ac:dyDescent="0.35">
      <c r="E11977" s="78"/>
    </row>
    <row r="11978" spans="5:5" x14ac:dyDescent="0.35">
      <c r="E11978" s="78"/>
    </row>
    <row r="11979" spans="5:5" x14ac:dyDescent="0.35">
      <c r="E11979" s="78"/>
    </row>
    <row r="11980" spans="5:5" x14ac:dyDescent="0.35">
      <c r="E11980" s="78"/>
    </row>
    <row r="11981" spans="5:5" x14ac:dyDescent="0.35">
      <c r="E11981" s="78"/>
    </row>
    <row r="11982" spans="5:5" x14ac:dyDescent="0.35">
      <c r="E11982" s="78"/>
    </row>
    <row r="11983" spans="5:5" x14ac:dyDescent="0.35">
      <c r="E11983" s="78"/>
    </row>
    <row r="11984" spans="5:5" x14ac:dyDescent="0.35">
      <c r="E11984" s="78"/>
    </row>
    <row r="11985" spans="5:5" x14ac:dyDescent="0.35">
      <c r="E11985" s="78"/>
    </row>
    <row r="11986" spans="5:5" x14ac:dyDescent="0.35">
      <c r="E11986" s="78"/>
    </row>
    <row r="11987" spans="5:5" x14ac:dyDescent="0.35">
      <c r="E11987" s="78"/>
    </row>
    <row r="11988" spans="5:5" x14ac:dyDescent="0.35">
      <c r="E11988" s="78"/>
    </row>
    <row r="11989" spans="5:5" x14ac:dyDescent="0.35">
      <c r="E11989" s="78"/>
    </row>
    <row r="11990" spans="5:5" x14ac:dyDescent="0.35">
      <c r="E11990" s="78"/>
    </row>
    <row r="11991" spans="5:5" x14ac:dyDescent="0.35">
      <c r="E11991" s="78"/>
    </row>
    <row r="11992" spans="5:5" x14ac:dyDescent="0.35">
      <c r="E11992" s="78"/>
    </row>
    <row r="11993" spans="5:5" x14ac:dyDescent="0.35">
      <c r="E11993" s="78"/>
    </row>
    <row r="11994" spans="5:5" x14ac:dyDescent="0.35">
      <c r="E11994" s="78"/>
    </row>
    <row r="11995" spans="5:5" x14ac:dyDescent="0.35">
      <c r="E11995" s="78"/>
    </row>
    <row r="11996" spans="5:5" x14ac:dyDescent="0.35">
      <c r="E11996" s="78"/>
    </row>
    <row r="11997" spans="5:5" x14ac:dyDescent="0.35">
      <c r="E11997" s="78"/>
    </row>
    <row r="11998" spans="5:5" x14ac:dyDescent="0.35">
      <c r="E11998" s="78"/>
    </row>
    <row r="11999" spans="5:5" x14ac:dyDescent="0.35">
      <c r="E11999" s="78"/>
    </row>
    <row r="12000" spans="5:5" x14ac:dyDescent="0.35">
      <c r="E12000" s="78"/>
    </row>
    <row r="12001" spans="5:5" x14ac:dyDescent="0.35">
      <c r="E12001" s="78"/>
    </row>
    <row r="12002" spans="5:5" x14ac:dyDescent="0.35">
      <c r="E12002" s="78"/>
    </row>
    <row r="12003" spans="5:5" x14ac:dyDescent="0.35">
      <c r="E12003" s="78"/>
    </row>
    <row r="12004" spans="5:5" x14ac:dyDescent="0.35">
      <c r="E12004" s="78"/>
    </row>
    <row r="12005" spans="5:5" x14ac:dyDescent="0.35">
      <c r="E12005" s="78"/>
    </row>
    <row r="12006" spans="5:5" x14ac:dyDescent="0.35">
      <c r="E12006" s="78"/>
    </row>
    <row r="12007" spans="5:5" x14ac:dyDescent="0.35">
      <c r="E12007" s="78"/>
    </row>
    <row r="12008" spans="5:5" x14ac:dyDescent="0.35">
      <c r="E12008" s="78"/>
    </row>
    <row r="12009" spans="5:5" x14ac:dyDescent="0.35">
      <c r="E12009" s="78"/>
    </row>
    <row r="12010" spans="5:5" x14ac:dyDescent="0.35">
      <c r="E12010" s="78"/>
    </row>
    <row r="12011" spans="5:5" x14ac:dyDescent="0.35">
      <c r="E12011" s="78"/>
    </row>
    <row r="12012" spans="5:5" x14ac:dyDescent="0.35">
      <c r="E12012" s="78"/>
    </row>
    <row r="12013" spans="5:5" x14ac:dyDescent="0.35">
      <c r="E12013" s="78"/>
    </row>
    <row r="12014" spans="5:5" x14ac:dyDescent="0.35">
      <c r="E12014" s="78"/>
    </row>
    <row r="12015" spans="5:5" x14ac:dyDescent="0.35">
      <c r="E12015" s="78"/>
    </row>
    <row r="12016" spans="5:5" x14ac:dyDescent="0.35">
      <c r="E12016" s="78"/>
    </row>
    <row r="12017" spans="5:5" x14ac:dyDescent="0.35">
      <c r="E12017" s="78"/>
    </row>
    <row r="12018" spans="5:5" x14ac:dyDescent="0.35">
      <c r="E12018" s="78"/>
    </row>
    <row r="12019" spans="5:5" x14ac:dyDescent="0.35">
      <c r="E12019" s="78"/>
    </row>
    <row r="12020" spans="5:5" x14ac:dyDescent="0.35">
      <c r="E12020" s="78"/>
    </row>
    <row r="12021" spans="5:5" x14ac:dyDescent="0.35">
      <c r="E12021" s="78"/>
    </row>
    <row r="12022" spans="5:5" x14ac:dyDescent="0.35">
      <c r="E12022" s="78"/>
    </row>
    <row r="12023" spans="5:5" x14ac:dyDescent="0.35">
      <c r="E12023" s="78"/>
    </row>
    <row r="12024" spans="5:5" x14ac:dyDescent="0.35">
      <c r="E12024" s="78"/>
    </row>
    <row r="12025" spans="5:5" x14ac:dyDescent="0.35">
      <c r="E12025" s="78"/>
    </row>
    <row r="12026" spans="5:5" x14ac:dyDescent="0.35">
      <c r="E12026" s="78"/>
    </row>
    <row r="12027" spans="5:5" x14ac:dyDescent="0.35">
      <c r="E12027" s="78"/>
    </row>
    <row r="12028" spans="5:5" x14ac:dyDescent="0.35">
      <c r="E12028" s="78"/>
    </row>
    <row r="12029" spans="5:5" x14ac:dyDescent="0.35">
      <c r="E12029" s="78"/>
    </row>
    <row r="12030" spans="5:5" x14ac:dyDescent="0.35">
      <c r="E12030" s="78"/>
    </row>
    <row r="12031" spans="5:5" x14ac:dyDescent="0.35">
      <c r="E12031" s="78"/>
    </row>
    <row r="12032" spans="5:5" x14ac:dyDescent="0.35">
      <c r="E12032" s="78"/>
    </row>
    <row r="12033" spans="5:5" x14ac:dyDescent="0.35">
      <c r="E12033" s="78"/>
    </row>
    <row r="12034" spans="5:5" x14ac:dyDescent="0.35">
      <c r="E12034" s="78"/>
    </row>
    <row r="12035" spans="5:5" x14ac:dyDescent="0.35">
      <c r="E12035" s="78"/>
    </row>
    <row r="12036" spans="5:5" x14ac:dyDescent="0.35">
      <c r="E12036" s="78"/>
    </row>
    <row r="12037" spans="5:5" x14ac:dyDescent="0.35">
      <c r="E12037" s="78"/>
    </row>
    <row r="12038" spans="5:5" x14ac:dyDescent="0.35">
      <c r="E12038" s="78"/>
    </row>
    <row r="12039" spans="5:5" x14ac:dyDescent="0.35">
      <c r="E12039" s="78"/>
    </row>
    <row r="12040" spans="5:5" x14ac:dyDescent="0.35">
      <c r="E12040" s="78"/>
    </row>
    <row r="12041" spans="5:5" x14ac:dyDescent="0.35">
      <c r="E12041" s="78"/>
    </row>
    <row r="12042" spans="5:5" x14ac:dyDescent="0.35">
      <c r="E12042" s="78"/>
    </row>
    <row r="12043" spans="5:5" x14ac:dyDescent="0.35">
      <c r="E12043" s="78"/>
    </row>
    <row r="12044" spans="5:5" x14ac:dyDescent="0.35">
      <c r="E12044" s="78"/>
    </row>
    <row r="12045" spans="5:5" x14ac:dyDescent="0.35">
      <c r="E12045" s="78"/>
    </row>
    <row r="12046" spans="5:5" x14ac:dyDescent="0.35">
      <c r="E12046" s="78"/>
    </row>
    <row r="12047" spans="5:5" x14ac:dyDescent="0.35">
      <c r="E12047" s="78"/>
    </row>
    <row r="12048" spans="5:5" x14ac:dyDescent="0.35">
      <c r="E12048" s="78"/>
    </row>
    <row r="12049" spans="5:5" x14ac:dyDescent="0.35">
      <c r="E12049" s="78"/>
    </row>
    <row r="12050" spans="5:5" x14ac:dyDescent="0.35">
      <c r="E12050" s="78"/>
    </row>
    <row r="12051" spans="5:5" x14ac:dyDescent="0.35">
      <c r="E12051" s="78"/>
    </row>
    <row r="12052" spans="5:5" x14ac:dyDescent="0.35">
      <c r="E12052" s="78"/>
    </row>
    <row r="12053" spans="5:5" x14ac:dyDescent="0.35">
      <c r="E12053" s="78"/>
    </row>
    <row r="12054" spans="5:5" x14ac:dyDescent="0.35">
      <c r="E12054" s="78"/>
    </row>
    <row r="12055" spans="5:5" x14ac:dyDescent="0.35">
      <c r="E12055" s="78"/>
    </row>
    <row r="12056" spans="5:5" x14ac:dyDescent="0.35">
      <c r="E12056" s="78"/>
    </row>
    <row r="12057" spans="5:5" x14ac:dyDescent="0.35">
      <c r="E12057" s="78"/>
    </row>
    <row r="12058" spans="5:5" x14ac:dyDescent="0.35">
      <c r="E12058" s="78"/>
    </row>
    <row r="12059" spans="5:5" x14ac:dyDescent="0.35">
      <c r="E12059" s="78"/>
    </row>
    <row r="12060" spans="5:5" x14ac:dyDescent="0.35">
      <c r="E12060" s="78"/>
    </row>
    <row r="12061" spans="5:5" x14ac:dyDescent="0.35">
      <c r="E12061" s="78"/>
    </row>
    <row r="12062" spans="5:5" x14ac:dyDescent="0.35">
      <c r="E12062" s="78"/>
    </row>
    <row r="12063" spans="5:5" x14ac:dyDescent="0.35">
      <c r="E12063" s="78"/>
    </row>
    <row r="12064" spans="5:5" x14ac:dyDescent="0.35">
      <c r="E12064" s="78"/>
    </row>
    <row r="12065" spans="5:5" x14ac:dyDescent="0.35">
      <c r="E12065" s="78"/>
    </row>
    <row r="12066" spans="5:5" x14ac:dyDescent="0.35">
      <c r="E12066" s="78"/>
    </row>
    <row r="12067" spans="5:5" x14ac:dyDescent="0.35">
      <c r="E12067" s="78"/>
    </row>
    <row r="12068" spans="5:5" x14ac:dyDescent="0.35">
      <c r="E12068" s="78"/>
    </row>
    <row r="12069" spans="5:5" x14ac:dyDescent="0.35">
      <c r="E12069" s="78"/>
    </row>
    <row r="12070" spans="5:5" x14ac:dyDescent="0.35">
      <c r="E12070" s="78"/>
    </row>
    <row r="12071" spans="5:5" x14ac:dyDescent="0.35">
      <c r="E12071" s="78"/>
    </row>
    <row r="12072" spans="5:5" x14ac:dyDescent="0.35">
      <c r="E12072" s="78"/>
    </row>
    <row r="12073" spans="5:5" x14ac:dyDescent="0.35">
      <c r="E12073" s="78"/>
    </row>
    <row r="12074" spans="5:5" x14ac:dyDescent="0.35">
      <c r="E12074" s="78"/>
    </row>
    <row r="12075" spans="5:5" x14ac:dyDescent="0.35">
      <c r="E12075" s="78"/>
    </row>
    <row r="12076" spans="5:5" x14ac:dyDescent="0.35">
      <c r="E12076" s="78"/>
    </row>
    <row r="12077" spans="5:5" x14ac:dyDescent="0.35">
      <c r="E12077" s="78"/>
    </row>
    <row r="12078" spans="5:5" x14ac:dyDescent="0.35">
      <c r="E12078" s="78"/>
    </row>
    <row r="12079" spans="5:5" x14ac:dyDescent="0.35">
      <c r="E12079" s="78"/>
    </row>
    <row r="12080" spans="5:5" x14ac:dyDescent="0.35">
      <c r="E12080" s="78"/>
    </row>
    <row r="12081" spans="5:5" x14ac:dyDescent="0.35">
      <c r="E12081" s="78"/>
    </row>
    <row r="12082" spans="5:5" x14ac:dyDescent="0.35">
      <c r="E12082" s="78"/>
    </row>
    <row r="12083" spans="5:5" x14ac:dyDescent="0.35">
      <c r="E12083" s="78"/>
    </row>
    <row r="12084" spans="5:5" x14ac:dyDescent="0.35">
      <c r="E12084" s="78"/>
    </row>
    <row r="12085" spans="5:5" x14ac:dyDescent="0.35">
      <c r="E12085" s="78"/>
    </row>
    <row r="12086" spans="5:5" x14ac:dyDescent="0.35">
      <c r="E12086" s="78"/>
    </row>
    <row r="12087" spans="5:5" x14ac:dyDescent="0.35">
      <c r="E12087" s="78"/>
    </row>
    <row r="12088" spans="5:5" x14ac:dyDescent="0.35">
      <c r="E12088" s="78"/>
    </row>
    <row r="12089" spans="5:5" x14ac:dyDescent="0.35">
      <c r="E12089" s="78"/>
    </row>
    <row r="12090" spans="5:5" x14ac:dyDescent="0.35">
      <c r="E12090" s="78"/>
    </row>
    <row r="12091" spans="5:5" x14ac:dyDescent="0.35">
      <c r="E12091" s="78"/>
    </row>
    <row r="12092" spans="5:5" x14ac:dyDescent="0.35">
      <c r="E12092" s="78"/>
    </row>
    <row r="12093" spans="5:5" x14ac:dyDescent="0.35">
      <c r="E12093" s="78"/>
    </row>
    <row r="12094" spans="5:5" x14ac:dyDescent="0.35">
      <c r="E12094" s="78"/>
    </row>
    <row r="12095" spans="5:5" x14ac:dyDescent="0.35">
      <c r="E12095" s="78"/>
    </row>
    <row r="12096" spans="5:5" x14ac:dyDescent="0.35">
      <c r="E12096" s="78"/>
    </row>
    <row r="12097" spans="5:5" x14ac:dyDescent="0.35">
      <c r="E12097" s="78"/>
    </row>
    <row r="12098" spans="5:5" x14ac:dyDescent="0.35">
      <c r="E12098" s="78"/>
    </row>
    <row r="12099" spans="5:5" x14ac:dyDescent="0.35">
      <c r="E12099" s="78"/>
    </row>
    <row r="12100" spans="5:5" x14ac:dyDescent="0.35">
      <c r="E12100" s="78"/>
    </row>
    <row r="12101" spans="5:5" x14ac:dyDescent="0.35">
      <c r="E12101" s="78"/>
    </row>
    <row r="12102" spans="5:5" x14ac:dyDescent="0.35">
      <c r="E12102" s="78"/>
    </row>
    <row r="12103" spans="5:5" x14ac:dyDescent="0.35">
      <c r="E12103" s="78"/>
    </row>
    <row r="12104" spans="5:5" x14ac:dyDescent="0.35">
      <c r="E12104" s="78"/>
    </row>
    <row r="12105" spans="5:5" x14ac:dyDescent="0.35">
      <c r="E12105" s="78"/>
    </row>
    <row r="12106" spans="5:5" x14ac:dyDescent="0.35">
      <c r="E12106" s="78"/>
    </row>
    <row r="12107" spans="5:5" x14ac:dyDescent="0.35">
      <c r="E12107" s="78"/>
    </row>
    <row r="12108" spans="5:5" x14ac:dyDescent="0.35">
      <c r="E12108" s="78"/>
    </row>
    <row r="12109" spans="5:5" x14ac:dyDescent="0.35">
      <c r="E12109" s="78"/>
    </row>
    <row r="12110" spans="5:5" x14ac:dyDescent="0.35">
      <c r="E12110" s="78"/>
    </row>
    <row r="12111" spans="5:5" x14ac:dyDescent="0.35">
      <c r="E12111" s="78"/>
    </row>
    <row r="12112" spans="5:5" x14ac:dyDescent="0.35">
      <c r="E12112" s="78"/>
    </row>
    <row r="12113" spans="5:5" x14ac:dyDescent="0.35">
      <c r="E12113" s="78"/>
    </row>
    <row r="12114" spans="5:5" x14ac:dyDescent="0.35">
      <c r="E12114" s="78"/>
    </row>
    <row r="12115" spans="5:5" x14ac:dyDescent="0.35">
      <c r="E12115" s="78"/>
    </row>
    <row r="12116" spans="5:5" x14ac:dyDescent="0.35">
      <c r="E12116" s="78"/>
    </row>
    <row r="12117" spans="5:5" x14ac:dyDescent="0.35">
      <c r="E12117" s="78"/>
    </row>
    <row r="12118" spans="5:5" x14ac:dyDescent="0.35">
      <c r="E12118" s="78"/>
    </row>
    <row r="12119" spans="5:5" x14ac:dyDescent="0.35">
      <c r="E12119" s="78"/>
    </row>
    <row r="12120" spans="5:5" x14ac:dyDescent="0.35">
      <c r="E12120" s="78"/>
    </row>
    <row r="12121" spans="5:5" x14ac:dyDescent="0.35">
      <c r="E12121" s="78"/>
    </row>
    <row r="12122" spans="5:5" x14ac:dyDescent="0.35">
      <c r="E12122" s="78"/>
    </row>
    <row r="12123" spans="5:5" x14ac:dyDescent="0.35">
      <c r="E12123" s="78"/>
    </row>
    <row r="12124" spans="5:5" x14ac:dyDescent="0.35">
      <c r="E12124" s="78"/>
    </row>
    <row r="12125" spans="5:5" x14ac:dyDescent="0.35">
      <c r="E12125" s="78"/>
    </row>
    <row r="12126" spans="5:5" x14ac:dyDescent="0.35">
      <c r="E12126" s="78"/>
    </row>
    <row r="12127" spans="5:5" x14ac:dyDescent="0.35">
      <c r="E12127" s="78"/>
    </row>
    <row r="12128" spans="5:5" x14ac:dyDescent="0.35">
      <c r="E12128" s="78"/>
    </row>
    <row r="12129" spans="5:5" x14ac:dyDescent="0.35">
      <c r="E12129" s="78"/>
    </row>
    <row r="12130" spans="5:5" x14ac:dyDescent="0.35">
      <c r="E12130" s="78"/>
    </row>
    <row r="12131" spans="5:5" x14ac:dyDescent="0.35">
      <c r="E12131" s="78"/>
    </row>
    <row r="12132" spans="5:5" x14ac:dyDescent="0.35">
      <c r="E12132" s="78"/>
    </row>
    <row r="12133" spans="5:5" x14ac:dyDescent="0.35">
      <c r="E12133" s="78"/>
    </row>
    <row r="12134" spans="5:5" x14ac:dyDescent="0.35">
      <c r="E12134" s="78"/>
    </row>
    <row r="12135" spans="5:5" x14ac:dyDescent="0.35">
      <c r="E12135" s="78"/>
    </row>
    <row r="12136" spans="5:5" x14ac:dyDescent="0.35">
      <c r="E12136" s="78"/>
    </row>
    <row r="12137" spans="5:5" x14ac:dyDescent="0.35">
      <c r="E12137" s="78"/>
    </row>
    <row r="12138" spans="5:5" x14ac:dyDescent="0.35">
      <c r="E12138" s="78"/>
    </row>
    <row r="12139" spans="5:5" x14ac:dyDescent="0.35">
      <c r="E12139" s="78"/>
    </row>
    <row r="12140" spans="5:5" x14ac:dyDescent="0.35">
      <c r="E12140" s="78"/>
    </row>
    <row r="12141" spans="5:5" x14ac:dyDescent="0.35">
      <c r="E12141" s="78"/>
    </row>
    <row r="12142" spans="5:5" x14ac:dyDescent="0.35">
      <c r="E12142" s="78"/>
    </row>
    <row r="12143" spans="5:5" x14ac:dyDescent="0.35">
      <c r="E12143" s="78"/>
    </row>
    <row r="12144" spans="5:5" x14ac:dyDescent="0.35">
      <c r="E12144" s="78"/>
    </row>
    <row r="12145" spans="5:5" x14ac:dyDescent="0.35">
      <c r="E12145" s="78"/>
    </row>
    <row r="12146" spans="5:5" x14ac:dyDescent="0.35">
      <c r="E12146" s="78"/>
    </row>
    <row r="12147" spans="5:5" x14ac:dyDescent="0.35">
      <c r="E12147" s="78"/>
    </row>
    <row r="12148" spans="5:5" x14ac:dyDescent="0.35">
      <c r="E12148" s="78"/>
    </row>
    <row r="12149" spans="5:5" x14ac:dyDescent="0.35">
      <c r="E12149" s="78"/>
    </row>
    <row r="12150" spans="5:5" x14ac:dyDescent="0.35">
      <c r="E12150" s="78"/>
    </row>
    <row r="12151" spans="5:5" x14ac:dyDescent="0.35">
      <c r="E12151" s="78"/>
    </row>
    <row r="12152" spans="5:5" x14ac:dyDescent="0.35">
      <c r="E12152" s="78"/>
    </row>
    <row r="12153" spans="5:5" x14ac:dyDescent="0.35">
      <c r="E12153" s="78"/>
    </row>
    <row r="12154" spans="5:5" x14ac:dyDescent="0.35">
      <c r="E12154" s="78"/>
    </row>
    <row r="12155" spans="5:5" x14ac:dyDescent="0.35">
      <c r="E12155" s="78"/>
    </row>
    <row r="12156" spans="5:5" x14ac:dyDescent="0.35">
      <c r="E12156" s="78"/>
    </row>
    <row r="12157" spans="5:5" x14ac:dyDescent="0.35">
      <c r="E12157" s="78"/>
    </row>
    <row r="12158" spans="5:5" x14ac:dyDescent="0.35">
      <c r="E12158" s="78"/>
    </row>
    <row r="12159" spans="5:5" x14ac:dyDescent="0.35">
      <c r="E12159" s="78"/>
    </row>
    <row r="12160" spans="5:5" x14ac:dyDescent="0.35">
      <c r="E12160" s="78"/>
    </row>
    <row r="12161" spans="5:5" x14ac:dyDescent="0.35">
      <c r="E12161" s="78"/>
    </row>
    <row r="12162" spans="5:5" x14ac:dyDescent="0.35">
      <c r="E12162" s="78"/>
    </row>
    <row r="12163" spans="5:5" x14ac:dyDescent="0.35">
      <c r="E12163" s="78"/>
    </row>
    <row r="12164" spans="5:5" x14ac:dyDescent="0.35">
      <c r="E12164" s="78"/>
    </row>
    <row r="12165" spans="5:5" x14ac:dyDescent="0.35">
      <c r="E12165" s="78"/>
    </row>
    <row r="12166" spans="5:5" x14ac:dyDescent="0.35">
      <c r="E12166" s="78"/>
    </row>
    <row r="12167" spans="5:5" x14ac:dyDescent="0.35">
      <c r="E12167" s="78"/>
    </row>
    <row r="12168" spans="5:5" x14ac:dyDescent="0.35">
      <c r="E12168" s="78"/>
    </row>
    <row r="12169" spans="5:5" x14ac:dyDescent="0.35">
      <c r="E12169" s="78"/>
    </row>
    <row r="12170" spans="5:5" x14ac:dyDescent="0.35">
      <c r="E12170" s="78"/>
    </row>
    <row r="12171" spans="5:5" x14ac:dyDescent="0.35">
      <c r="E12171" s="78"/>
    </row>
    <row r="12172" spans="5:5" x14ac:dyDescent="0.35">
      <c r="E12172" s="78"/>
    </row>
    <row r="12173" spans="5:5" x14ac:dyDescent="0.35">
      <c r="E12173" s="78"/>
    </row>
    <row r="12174" spans="5:5" x14ac:dyDescent="0.35">
      <c r="E12174" s="78"/>
    </row>
    <row r="12175" spans="5:5" x14ac:dyDescent="0.35">
      <c r="E12175" s="78"/>
    </row>
    <row r="12176" spans="5:5" x14ac:dyDescent="0.35">
      <c r="E12176" s="78"/>
    </row>
    <row r="12177" spans="5:5" x14ac:dyDescent="0.35">
      <c r="E12177" s="78"/>
    </row>
    <row r="12178" spans="5:5" x14ac:dyDescent="0.35">
      <c r="E12178" s="78"/>
    </row>
    <row r="12179" spans="5:5" x14ac:dyDescent="0.35">
      <c r="E12179" s="78"/>
    </row>
    <row r="12180" spans="5:5" x14ac:dyDescent="0.35">
      <c r="E12180" s="78"/>
    </row>
    <row r="12181" spans="5:5" x14ac:dyDescent="0.35">
      <c r="E12181" s="78"/>
    </row>
    <row r="12182" spans="5:5" x14ac:dyDescent="0.35">
      <c r="E12182" s="78"/>
    </row>
    <row r="12183" spans="5:5" x14ac:dyDescent="0.35">
      <c r="E12183" s="78"/>
    </row>
    <row r="12184" spans="5:5" x14ac:dyDescent="0.35">
      <c r="E12184" s="78"/>
    </row>
    <row r="12185" spans="5:5" x14ac:dyDescent="0.35">
      <c r="E12185" s="78"/>
    </row>
    <row r="12186" spans="5:5" x14ac:dyDescent="0.35">
      <c r="E12186" s="78"/>
    </row>
    <row r="12187" spans="5:5" x14ac:dyDescent="0.35">
      <c r="E12187" s="78"/>
    </row>
    <row r="12188" spans="5:5" x14ac:dyDescent="0.35">
      <c r="E12188" s="78"/>
    </row>
    <row r="12189" spans="5:5" x14ac:dyDescent="0.35">
      <c r="E12189" s="78"/>
    </row>
    <row r="12190" spans="5:5" x14ac:dyDescent="0.35">
      <c r="E12190" s="78"/>
    </row>
    <row r="12191" spans="5:5" x14ac:dyDescent="0.35">
      <c r="E12191" s="78"/>
    </row>
    <row r="12192" spans="5:5" x14ac:dyDescent="0.35">
      <c r="E12192" s="78"/>
    </row>
    <row r="12193" spans="5:5" x14ac:dyDescent="0.35">
      <c r="E12193" s="78"/>
    </row>
    <row r="12194" spans="5:5" x14ac:dyDescent="0.35">
      <c r="E12194" s="78"/>
    </row>
    <row r="12195" spans="5:5" x14ac:dyDescent="0.35">
      <c r="E12195" s="78"/>
    </row>
    <row r="12196" spans="5:5" x14ac:dyDescent="0.35">
      <c r="E12196" s="78"/>
    </row>
    <row r="12197" spans="5:5" x14ac:dyDescent="0.35">
      <c r="E12197" s="78"/>
    </row>
    <row r="12198" spans="5:5" x14ac:dyDescent="0.35">
      <c r="E12198" s="78"/>
    </row>
    <row r="12199" spans="5:5" x14ac:dyDescent="0.35">
      <c r="E12199" s="78"/>
    </row>
    <row r="12200" spans="5:5" x14ac:dyDescent="0.35">
      <c r="E12200" s="78"/>
    </row>
    <row r="12201" spans="5:5" x14ac:dyDescent="0.35">
      <c r="E12201" s="78"/>
    </row>
    <row r="12202" spans="5:5" x14ac:dyDescent="0.35">
      <c r="E12202" s="78"/>
    </row>
    <row r="12203" spans="5:5" x14ac:dyDescent="0.35">
      <c r="E12203" s="78"/>
    </row>
    <row r="12204" spans="5:5" x14ac:dyDescent="0.35">
      <c r="E12204" s="78"/>
    </row>
    <row r="12205" spans="5:5" x14ac:dyDescent="0.35">
      <c r="E12205" s="78"/>
    </row>
    <row r="12206" spans="5:5" x14ac:dyDescent="0.35">
      <c r="E12206" s="78"/>
    </row>
    <row r="12207" spans="5:5" x14ac:dyDescent="0.35">
      <c r="E12207" s="78"/>
    </row>
    <row r="12208" spans="5:5" x14ac:dyDescent="0.35">
      <c r="E12208" s="78"/>
    </row>
    <row r="12209" spans="5:5" x14ac:dyDescent="0.35">
      <c r="E12209" s="78"/>
    </row>
    <row r="12210" spans="5:5" x14ac:dyDescent="0.35">
      <c r="E12210" s="78"/>
    </row>
    <row r="12211" spans="5:5" x14ac:dyDescent="0.35">
      <c r="E12211" s="78"/>
    </row>
    <row r="12212" spans="5:5" x14ac:dyDescent="0.35">
      <c r="E12212" s="78"/>
    </row>
    <row r="12213" spans="5:5" x14ac:dyDescent="0.35">
      <c r="E12213" s="78"/>
    </row>
    <row r="12214" spans="5:5" x14ac:dyDescent="0.35">
      <c r="E12214" s="78"/>
    </row>
    <row r="12215" spans="5:5" x14ac:dyDescent="0.35">
      <c r="E12215" s="78"/>
    </row>
    <row r="12216" spans="5:5" x14ac:dyDescent="0.35">
      <c r="E12216" s="78"/>
    </row>
    <row r="12217" spans="5:5" x14ac:dyDescent="0.35">
      <c r="E12217" s="78"/>
    </row>
    <row r="12218" spans="5:5" x14ac:dyDescent="0.35">
      <c r="E12218" s="78"/>
    </row>
    <row r="12219" spans="5:5" x14ac:dyDescent="0.35">
      <c r="E12219" s="78"/>
    </row>
    <row r="12220" spans="5:5" x14ac:dyDescent="0.35">
      <c r="E12220" s="78"/>
    </row>
    <row r="12221" spans="5:5" x14ac:dyDescent="0.35">
      <c r="E12221" s="78"/>
    </row>
    <row r="12222" spans="5:5" x14ac:dyDescent="0.35">
      <c r="E12222" s="78"/>
    </row>
    <row r="12223" spans="5:5" x14ac:dyDescent="0.35">
      <c r="E12223" s="78"/>
    </row>
    <row r="12224" spans="5:5" x14ac:dyDescent="0.35">
      <c r="E12224" s="78"/>
    </row>
    <row r="12225" spans="5:5" x14ac:dyDescent="0.35">
      <c r="E12225" s="78"/>
    </row>
    <row r="12226" spans="5:5" x14ac:dyDescent="0.35">
      <c r="E12226" s="78"/>
    </row>
    <row r="12227" spans="5:5" x14ac:dyDescent="0.35">
      <c r="E12227" s="78"/>
    </row>
    <row r="12228" spans="5:5" x14ac:dyDescent="0.35">
      <c r="E12228" s="78"/>
    </row>
    <row r="12229" spans="5:5" x14ac:dyDescent="0.35">
      <c r="E12229" s="78"/>
    </row>
    <row r="12230" spans="5:5" x14ac:dyDescent="0.35">
      <c r="E12230" s="78"/>
    </row>
    <row r="12231" spans="5:5" x14ac:dyDescent="0.35">
      <c r="E12231" s="78"/>
    </row>
    <row r="12232" spans="5:5" x14ac:dyDescent="0.35">
      <c r="E12232" s="78"/>
    </row>
    <row r="12233" spans="5:5" x14ac:dyDescent="0.35">
      <c r="E12233" s="78"/>
    </row>
    <row r="12234" spans="5:5" x14ac:dyDescent="0.35">
      <c r="E12234" s="78"/>
    </row>
    <row r="12235" spans="5:5" x14ac:dyDescent="0.35">
      <c r="E12235" s="78"/>
    </row>
    <row r="12236" spans="5:5" x14ac:dyDescent="0.35">
      <c r="E12236" s="78"/>
    </row>
    <row r="12237" spans="5:5" x14ac:dyDescent="0.35">
      <c r="E12237" s="78"/>
    </row>
    <row r="12238" spans="5:5" x14ac:dyDescent="0.35">
      <c r="E12238" s="78"/>
    </row>
    <row r="12239" spans="5:5" x14ac:dyDescent="0.35">
      <c r="E12239" s="78"/>
    </row>
    <row r="12240" spans="5:5" x14ac:dyDescent="0.35">
      <c r="E12240" s="78"/>
    </row>
    <row r="12241" spans="5:5" x14ac:dyDescent="0.35">
      <c r="E12241" s="78"/>
    </row>
    <row r="12242" spans="5:5" x14ac:dyDescent="0.35">
      <c r="E12242" s="78"/>
    </row>
    <row r="12243" spans="5:5" x14ac:dyDescent="0.35">
      <c r="E12243" s="78"/>
    </row>
    <row r="12244" spans="5:5" x14ac:dyDescent="0.35">
      <c r="E12244" s="78"/>
    </row>
    <row r="12245" spans="5:5" x14ac:dyDescent="0.35">
      <c r="E12245" s="78"/>
    </row>
    <row r="12246" spans="5:5" x14ac:dyDescent="0.35">
      <c r="E12246" s="78"/>
    </row>
    <row r="12247" spans="5:5" x14ac:dyDescent="0.35">
      <c r="E12247" s="78"/>
    </row>
    <row r="12248" spans="5:5" x14ac:dyDescent="0.35">
      <c r="E12248" s="78"/>
    </row>
    <row r="12249" spans="5:5" x14ac:dyDescent="0.35">
      <c r="E12249" s="78"/>
    </row>
    <row r="12250" spans="5:5" x14ac:dyDescent="0.35">
      <c r="E12250" s="78"/>
    </row>
    <row r="12251" spans="5:5" x14ac:dyDescent="0.35">
      <c r="E12251" s="78"/>
    </row>
    <row r="12252" spans="5:5" x14ac:dyDescent="0.35">
      <c r="E12252" s="78"/>
    </row>
    <row r="12253" spans="5:5" x14ac:dyDescent="0.35">
      <c r="E12253" s="78"/>
    </row>
    <row r="12254" spans="5:5" x14ac:dyDescent="0.35">
      <c r="E12254" s="78"/>
    </row>
    <row r="12255" spans="5:5" x14ac:dyDescent="0.35">
      <c r="E12255" s="78"/>
    </row>
    <row r="12256" spans="5:5" x14ac:dyDescent="0.35">
      <c r="E12256" s="78"/>
    </row>
    <row r="12257" spans="5:5" x14ac:dyDescent="0.35">
      <c r="E12257" s="78"/>
    </row>
    <row r="12258" spans="5:5" x14ac:dyDescent="0.35">
      <c r="E12258" s="78"/>
    </row>
    <row r="12259" spans="5:5" x14ac:dyDescent="0.35">
      <c r="E12259" s="78"/>
    </row>
    <row r="12260" spans="5:5" x14ac:dyDescent="0.35">
      <c r="E12260" s="78"/>
    </row>
    <row r="12261" spans="5:5" x14ac:dyDescent="0.35">
      <c r="E12261" s="78"/>
    </row>
    <row r="12262" spans="5:5" x14ac:dyDescent="0.35">
      <c r="E12262" s="78"/>
    </row>
    <row r="12263" spans="5:5" x14ac:dyDescent="0.35">
      <c r="E12263" s="78"/>
    </row>
    <row r="12264" spans="5:5" x14ac:dyDescent="0.35">
      <c r="E12264" s="78"/>
    </row>
    <row r="12265" spans="5:5" x14ac:dyDescent="0.35">
      <c r="E12265" s="78"/>
    </row>
    <row r="12266" spans="5:5" x14ac:dyDescent="0.35">
      <c r="E12266" s="78"/>
    </row>
    <row r="12267" spans="5:5" x14ac:dyDescent="0.35">
      <c r="E12267" s="78"/>
    </row>
    <row r="12268" spans="5:5" x14ac:dyDescent="0.35">
      <c r="E12268" s="78"/>
    </row>
    <row r="12269" spans="5:5" x14ac:dyDescent="0.35">
      <c r="E12269" s="78"/>
    </row>
    <row r="12270" spans="5:5" x14ac:dyDescent="0.35">
      <c r="E12270" s="78"/>
    </row>
    <row r="12271" spans="5:5" x14ac:dyDescent="0.35">
      <c r="E12271" s="78"/>
    </row>
    <row r="12272" spans="5:5" x14ac:dyDescent="0.35">
      <c r="E12272" s="78"/>
    </row>
    <row r="12273" spans="5:5" x14ac:dyDescent="0.35">
      <c r="E12273" s="78"/>
    </row>
    <row r="12274" spans="5:5" x14ac:dyDescent="0.35">
      <c r="E12274" s="78"/>
    </row>
    <row r="12275" spans="5:5" x14ac:dyDescent="0.35">
      <c r="E12275" s="78"/>
    </row>
    <row r="12276" spans="5:5" x14ac:dyDescent="0.35">
      <c r="E12276" s="78"/>
    </row>
    <row r="12277" spans="5:5" x14ac:dyDescent="0.35">
      <c r="E12277" s="78"/>
    </row>
    <row r="12278" spans="5:5" x14ac:dyDescent="0.35">
      <c r="E12278" s="78"/>
    </row>
    <row r="12279" spans="5:5" x14ac:dyDescent="0.35">
      <c r="E12279" s="78"/>
    </row>
    <row r="12280" spans="5:5" x14ac:dyDescent="0.35">
      <c r="E12280" s="78"/>
    </row>
    <row r="12281" spans="5:5" x14ac:dyDescent="0.35">
      <c r="E12281" s="78"/>
    </row>
    <row r="12282" spans="5:5" x14ac:dyDescent="0.35">
      <c r="E12282" s="78"/>
    </row>
    <row r="12283" spans="5:5" x14ac:dyDescent="0.35">
      <c r="E12283" s="78"/>
    </row>
    <row r="12284" spans="5:5" x14ac:dyDescent="0.35">
      <c r="E12284" s="78"/>
    </row>
    <row r="12285" spans="5:5" x14ac:dyDescent="0.35">
      <c r="E12285" s="78"/>
    </row>
    <row r="12286" spans="5:5" x14ac:dyDescent="0.35">
      <c r="E12286" s="78"/>
    </row>
    <row r="12287" spans="5:5" x14ac:dyDescent="0.35">
      <c r="E12287" s="78"/>
    </row>
    <row r="12288" spans="5:5" x14ac:dyDescent="0.35">
      <c r="E12288" s="78"/>
    </row>
    <row r="12289" spans="5:5" x14ac:dyDescent="0.35">
      <c r="E12289" s="78"/>
    </row>
    <row r="12290" spans="5:5" x14ac:dyDescent="0.35">
      <c r="E12290" s="78"/>
    </row>
    <row r="12291" spans="5:5" x14ac:dyDescent="0.35">
      <c r="E12291" s="78"/>
    </row>
    <row r="12292" spans="5:5" x14ac:dyDescent="0.35">
      <c r="E12292" s="78"/>
    </row>
    <row r="12293" spans="5:5" x14ac:dyDescent="0.35">
      <c r="E12293" s="78"/>
    </row>
    <row r="12294" spans="5:5" x14ac:dyDescent="0.35">
      <c r="E12294" s="78"/>
    </row>
    <row r="12295" spans="5:5" x14ac:dyDescent="0.35">
      <c r="E12295" s="78"/>
    </row>
    <row r="12296" spans="5:5" x14ac:dyDescent="0.35">
      <c r="E12296" s="78"/>
    </row>
    <row r="12297" spans="5:5" x14ac:dyDescent="0.35">
      <c r="E12297" s="78"/>
    </row>
    <row r="12298" spans="5:5" x14ac:dyDescent="0.35">
      <c r="E12298" s="78"/>
    </row>
    <row r="12299" spans="5:5" x14ac:dyDescent="0.35">
      <c r="E12299" s="78"/>
    </row>
    <row r="12300" spans="5:5" x14ac:dyDescent="0.35">
      <c r="E12300" s="78"/>
    </row>
    <row r="12301" spans="5:5" x14ac:dyDescent="0.35">
      <c r="E12301" s="78"/>
    </row>
    <row r="12302" spans="5:5" x14ac:dyDescent="0.35">
      <c r="E12302" s="78"/>
    </row>
    <row r="12303" spans="5:5" x14ac:dyDescent="0.35">
      <c r="E12303" s="78"/>
    </row>
    <row r="12304" spans="5:5" x14ac:dyDescent="0.35">
      <c r="E12304" s="78"/>
    </row>
    <row r="12305" spans="5:5" x14ac:dyDescent="0.35">
      <c r="E12305" s="78"/>
    </row>
    <row r="12306" spans="5:5" x14ac:dyDescent="0.35">
      <c r="E12306" s="78"/>
    </row>
    <row r="12307" spans="5:5" x14ac:dyDescent="0.35">
      <c r="E12307" s="78"/>
    </row>
    <row r="12308" spans="5:5" x14ac:dyDescent="0.35">
      <c r="E12308" s="78"/>
    </row>
    <row r="12309" spans="5:5" x14ac:dyDescent="0.35">
      <c r="E12309" s="78"/>
    </row>
    <row r="12310" spans="5:5" x14ac:dyDescent="0.35">
      <c r="E12310" s="78"/>
    </row>
    <row r="12311" spans="5:5" x14ac:dyDescent="0.35">
      <c r="E12311" s="78"/>
    </row>
    <row r="12312" spans="5:5" x14ac:dyDescent="0.35">
      <c r="E12312" s="78"/>
    </row>
    <row r="12313" spans="5:5" x14ac:dyDescent="0.35">
      <c r="E12313" s="78"/>
    </row>
    <row r="12314" spans="5:5" x14ac:dyDescent="0.35">
      <c r="E12314" s="78"/>
    </row>
    <row r="12315" spans="5:5" x14ac:dyDescent="0.35">
      <c r="E12315" s="78"/>
    </row>
    <row r="12316" spans="5:5" x14ac:dyDescent="0.35">
      <c r="E12316" s="78"/>
    </row>
    <row r="12317" spans="5:5" x14ac:dyDescent="0.35">
      <c r="E12317" s="78"/>
    </row>
    <row r="12318" spans="5:5" x14ac:dyDescent="0.35">
      <c r="E12318" s="78"/>
    </row>
    <row r="12319" spans="5:5" x14ac:dyDescent="0.35">
      <c r="E12319" s="78"/>
    </row>
    <row r="12320" spans="5:5" x14ac:dyDescent="0.35">
      <c r="E12320" s="78"/>
    </row>
    <row r="12321" spans="5:5" x14ac:dyDescent="0.35">
      <c r="E12321" s="78"/>
    </row>
    <row r="12322" spans="5:5" x14ac:dyDescent="0.35">
      <c r="E12322" s="78"/>
    </row>
    <row r="12323" spans="5:5" x14ac:dyDescent="0.35">
      <c r="E12323" s="78"/>
    </row>
    <row r="12324" spans="5:5" x14ac:dyDescent="0.35">
      <c r="E12324" s="78"/>
    </row>
    <row r="12325" spans="5:5" x14ac:dyDescent="0.35">
      <c r="E12325" s="78"/>
    </row>
    <row r="12326" spans="5:5" x14ac:dyDescent="0.35">
      <c r="E12326" s="78"/>
    </row>
    <row r="12327" spans="5:5" x14ac:dyDescent="0.35">
      <c r="E12327" s="78"/>
    </row>
    <row r="12328" spans="5:5" x14ac:dyDescent="0.35">
      <c r="E12328" s="78"/>
    </row>
    <row r="12329" spans="5:5" x14ac:dyDescent="0.35">
      <c r="E12329" s="78"/>
    </row>
    <row r="12330" spans="5:5" x14ac:dyDescent="0.35">
      <c r="E12330" s="78"/>
    </row>
    <row r="12331" spans="5:5" x14ac:dyDescent="0.35">
      <c r="E12331" s="78"/>
    </row>
    <row r="12332" spans="5:5" x14ac:dyDescent="0.35">
      <c r="E12332" s="78"/>
    </row>
    <row r="12333" spans="5:5" x14ac:dyDescent="0.35">
      <c r="E12333" s="78"/>
    </row>
    <row r="12334" spans="5:5" x14ac:dyDescent="0.35">
      <c r="E12334" s="78"/>
    </row>
    <row r="12335" spans="5:5" x14ac:dyDescent="0.35">
      <c r="E12335" s="78"/>
    </row>
    <row r="12336" spans="5:5" x14ac:dyDescent="0.35">
      <c r="E12336" s="78"/>
    </row>
    <row r="12337" spans="5:5" x14ac:dyDescent="0.35">
      <c r="E12337" s="78"/>
    </row>
    <row r="12338" spans="5:5" x14ac:dyDescent="0.35">
      <c r="E12338" s="78"/>
    </row>
    <row r="12339" spans="5:5" x14ac:dyDescent="0.35">
      <c r="E12339" s="78"/>
    </row>
    <row r="12340" spans="5:5" x14ac:dyDescent="0.35">
      <c r="E12340" s="78"/>
    </row>
    <row r="12341" spans="5:5" x14ac:dyDescent="0.35">
      <c r="E12341" s="78"/>
    </row>
    <row r="12342" spans="5:5" x14ac:dyDescent="0.35">
      <c r="E12342" s="78"/>
    </row>
    <row r="12343" spans="5:5" x14ac:dyDescent="0.35">
      <c r="E12343" s="78"/>
    </row>
    <row r="12344" spans="5:5" x14ac:dyDescent="0.35">
      <c r="E12344" s="78"/>
    </row>
    <row r="12345" spans="5:5" x14ac:dyDescent="0.35">
      <c r="E12345" s="78"/>
    </row>
    <row r="12346" spans="5:5" x14ac:dyDescent="0.35">
      <c r="E12346" s="78"/>
    </row>
    <row r="12347" spans="5:5" x14ac:dyDescent="0.35">
      <c r="E12347" s="78"/>
    </row>
    <row r="12348" spans="5:5" x14ac:dyDescent="0.35">
      <c r="E12348" s="78"/>
    </row>
    <row r="12349" spans="5:5" x14ac:dyDescent="0.35">
      <c r="E12349" s="78"/>
    </row>
    <row r="12350" spans="5:5" x14ac:dyDescent="0.35">
      <c r="E12350" s="78"/>
    </row>
    <row r="12351" spans="5:5" x14ac:dyDescent="0.35">
      <c r="E12351" s="78"/>
    </row>
    <row r="12352" spans="5:5" x14ac:dyDescent="0.35">
      <c r="E12352" s="78"/>
    </row>
    <row r="12353" spans="5:5" x14ac:dyDescent="0.35">
      <c r="E12353" s="78"/>
    </row>
    <row r="12354" spans="5:5" x14ac:dyDescent="0.35">
      <c r="E12354" s="78"/>
    </row>
    <row r="12355" spans="5:5" x14ac:dyDescent="0.35">
      <c r="E12355" s="78"/>
    </row>
    <row r="12356" spans="5:5" x14ac:dyDescent="0.35">
      <c r="E12356" s="78"/>
    </row>
    <row r="12357" spans="5:5" x14ac:dyDescent="0.35">
      <c r="E12357" s="78"/>
    </row>
    <row r="12358" spans="5:5" x14ac:dyDescent="0.35">
      <c r="E12358" s="78"/>
    </row>
    <row r="12359" spans="5:5" x14ac:dyDescent="0.35">
      <c r="E12359" s="78"/>
    </row>
    <row r="12360" spans="5:5" x14ac:dyDescent="0.35">
      <c r="E12360" s="78"/>
    </row>
    <row r="12361" spans="5:5" x14ac:dyDescent="0.35">
      <c r="E12361" s="78"/>
    </row>
    <row r="12362" spans="5:5" x14ac:dyDescent="0.35">
      <c r="E12362" s="78"/>
    </row>
    <row r="12363" spans="5:5" x14ac:dyDescent="0.35">
      <c r="E12363" s="78"/>
    </row>
    <row r="12364" spans="5:5" x14ac:dyDescent="0.35">
      <c r="E12364" s="78"/>
    </row>
    <row r="12365" spans="5:5" x14ac:dyDescent="0.35">
      <c r="E12365" s="78"/>
    </row>
    <row r="12366" spans="5:5" x14ac:dyDescent="0.35">
      <c r="E12366" s="78"/>
    </row>
    <row r="12367" spans="5:5" x14ac:dyDescent="0.35">
      <c r="E12367" s="78"/>
    </row>
    <row r="12368" spans="5:5" x14ac:dyDescent="0.35">
      <c r="E12368" s="78"/>
    </row>
    <row r="12369" spans="5:5" x14ac:dyDescent="0.35">
      <c r="E12369" s="78"/>
    </row>
    <row r="12370" spans="5:5" x14ac:dyDescent="0.35">
      <c r="E12370" s="78"/>
    </row>
    <row r="12371" spans="5:5" x14ac:dyDescent="0.35">
      <c r="E12371" s="78"/>
    </row>
    <row r="12372" spans="5:5" x14ac:dyDescent="0.35">
      <c r="E12372" s="78"/>
    </row>
    <row r="12373" spans="5:5" x14ac:dyDescent="0.35">
      <c r="E12373" s="78"/>
    </row>
    <row r="12374" spans="5:5" x14ac:dyDescent="0.35">
      <c r="E12374" s="78"/>
    </row>
    <row r="12375" spans="5:5" x14ac:dyDescent="0.35">
      <c r="E12375" s="78"/>
    </row>
    <row r="12376" spans="5:5" x14ac:dyDescent="0.35">
      <c r="E12376" s="78"/>
    </row>
    <row r="12377" spans="5:5" x14ac:dyDescent="0.35">
      <c r="E12377" s="78"/>
    </row>
    <row r="12378" spans="5:5" x14ac:dyDescent="0.35">
      <c r="E12378" s="78"/>
    </row>
    <row r="12379" spans="5:5" x14ac:dyDescent="0.35">
      <c r="E12379" s="78"/>
    </row>
    <row r="12380" spans="5:5" x14ac:dyDescent="0.35">
      <c r="E12380" s="78"/>
    </row>
    <row r="12381" spans="5:5" x14ac:dyDescent="0.35">
      <c r="E12381" s="78"/>
    </row>
    <row r="12382" spans="5:5" x14ac:dyDescent="0.35">
      <c r="E12382" s="78"/>
    </row>
    <row r="12383" spans="5:5" x14ac:dyDescent="0.35">
      <c r="E12383" s="78"/>
    </row>
    <row r="12384" spans="5:5" x14ac:dyDescent="0.35">
      <c r="E12384" s="78"/>
    </row>
    <row r="12385" spans="5:5" x14ac:dyDescent="0.35">
      <c r="E12385" s="78"/>
    </row>
    <row r="12386" spans="5:5" x14ac:dyDescent="0.35">
      <c r="E12386" s="78"/>
    </row>
    <row r="12387" spans="5:5" x14ac:dyDescent="0.35">
      <c r="E12387" s="78"/>
    </row>
    <row r="12388" spans="5:5" x14ac:dyDescent="0.35">
      <c r="E12388" s="78"/>
    </row>
    <row r="12389" spans="5:5" x14ac:dyDescent="0.35">
      <c r="E12389" s="78"/>
    </row>
    <row r="12390" spans="5:5" x14ac:dyDescent="0.35">
      <c r="E12390" s="78"/>
    </row>
    <row r="12391" spans="5:5" x14ac:dyDescent="0.35">
      <c r="E12391" s="78"/>
    </row>
    <row r="12392" spans="5:5" x14ac:dyDescent="0.35">
      <c r="E12392" s="78"/>
    </row>
    <row r="12393" spans="5:5" x14ac:dyDescent="0.35">
      <c r="E12393" s="78"/>
    </row>
    <row r="12394" spans="5:5" x14ac:dyDescent="0.35">
      <c r="E12394" s="78"/>
    </row>
    <row r="12395" spans="5:5" x14ac:dyDescent="0.35">
      <c r="E12395" s="78"/>
    </row>
    <row r="12396" spans="5:5" x14ac:dyDescent="0.35">
      <c r="E12396" s="78"/>
    </row>
    <row r="12397" spans="5:5" x14ac:dyDescent="0.35">
      <c r="E12397" s="78"/>
    </row>
    <row r="12398" spans="5:5" x14ac:dyDescent="0.35">
      <c r="E12398" s="78"/>
    </row>
    <row r="12399" spans="5:5" x14ac:dyDescent="0.35">
      <c r="E12399" s="78"/>
    </row>
    <row r="12400" spans="5:5" x14ac:dyDescent="0.35">
      <c r="E12400" s="78"/>
    </row>
    <row r="12401" spans="5:5" x14ac:dyDescent="0.35">
      <c r="E12401" s="78"/>
    </row>
    <row r="12402" spans="5:5" x14ac:dyDescent="0.35">
      <c r="E12402" s="78"/>
    </row>
    <row r="12403" spans="5:5" x14ac:dyDescent="0.35">
      <c r="E12403" s="78"/>
    </row>
    <row r="12404" spans="5:5" x14ac:dyDescent="0.35">
      <c r="E12404" s="78"/>
    </row>
    <row r="12405" spans="5:5" x14ac:dyDescent="0.35">
      <c r="E12405" s="78"/>
    </row>
    <row r="12406" spans="5:5" x14ac:dyDescent="0.35">
      <c r="E12406" s="78"/>
    </row>
    <row r="12407" spans="5:5" x14ac:dyDescent="0.35">
      <c r="E12407" s="78"/>
    </row>
    <row r="12408" spans="5:5" x14ac:dyDescent="0.35">
      <c r="E12408" s="78"/>
    </row>
    <row r="12409" spans="5:5" x14ac:dyDescent="0.35">
      <c r="E12409" s="78"/>
    </row>
    <row r="12410" spans="5:5" x14ac:dyDescent="0.35">
      <c r="E12410" s="78"/>
    </row>
    <row r="12411" spans="5:5" x14ac:dyDescent="0.35">
      <c r="E12411" s="78"/>
    </row>
    <row r="12412" spans="5:5" x14ac:dyDescent="0.35">
      <c r="E12412" s="78"/>
    </row>
    <row r="12413" spans="5:5" x14ac:dyDescent="0.35">
      <c r="E12413" s="78"/>
    </row>
    <row r="12414" spans="5:5" x14ac:dyDescent="0.35">
      <c r="E12414" s="78"/>
    </row>
    <row r="12415" spans="5:5" x14ac:dyDescent="0.35">
      <c r="E12415" s="78"/>
    </row>
    <row r="12416" spans="5:5" x14ac:dyDescent="0.35">
      <c r="E12416" s="78"/>
    </row>
    <row r="12417" spans="5:5" x14ac:dyDescent="0.35">
      <c r="E12417" s="78"/>
    </row>
    <row r="12418" spans="5:5" x14ac:dyDescent="0.35">
      <c r="E12418" s="78"/>
    </row>
    <row r="12419" spans="5:5" x14ac:dyDescent="0.35">
      <c r="E12419" s="78"/>
    </row>
    <row r="12420" spans="5:5" x14ac:dyDescent="0.35">
      <c r="E12420" s="78"/>
    </row>
    <row r="12421" spans="5:5" x14ac:dyDescent="0.35">
      <c r="E12421" s="78"/>
    </row>
    <row r="12422" spans="5:5" x14ac:dyDescent="0.35">
      <c r="E12422" s="78"/>
    </row>
    <row r="12423" spans="5:5" x14ac:dyDescent="0.35">
      <c r="E12423" s="78"/>
    </row>
    <row r="12424" spans="5:5" x14ac:dyDescent="0.35">
      <c r="E12424" s="78"/>
    </row>
    <row r="12425" spans="5:5" x14ac:dyDescent="0.35">
      <c r="E12425" s="78"/>
    </row>
    <row r="12426" spans="5:5" x14ac:dyDescent="0.35">
      <c r="E12426" s="78"/>
    </row>
    <row r="12427" spans="5:5" x14ac:dyDescent="0.35">
      <c r="E12427" s="78"/>
    </row>
    <row r="12428" spans="5:5" x14ac:dyDescent="0.35">
      <c r="E12428" s="78"/>
    </row>
    <row r="12429" spans="5:5" x14ac:dyDescent="0.35">
      <c r="E12429" s="78"/>
    </row>
    <row r="12430" spans="5:5" x14ac:dyDescent="0.35">
      <c r="E12430" s="78"/>
    </row>
    <row r="12431" spans="5:5" x14ac:dyDescent="0.35">
      <c r="E12431" s="78"/>
    </row>
    <row r="12432" spans="5:5" x14ac:dyDescent="0.35">
      <c r="E12432" s="78"/>
    </row>
    <row r="12433" spans="5:5" x14ac:dyDescent="0.35">
      <c r="E12433" s="78"/>
    </row>
    <row r="12434" spans="5:5" x14ac:dyDescent="0.35">
      <c r="E12434" s="78"/>
    </row>
    <row r="12435" spans="5:5" x14ac:dyDescent="0.35">
      <c r="E12435" s="78"/>
    </row>
    <row r="12436" spans="5:5" x14ac:dyDescent="0.35">
      <c r="E12436" s="78"/>
    </row>
    <row r="12437" spans="5:5" x14ac:dyDescent="0.35">
      <c r="E12437" s="78"/>
    </row>
    <row r="12438" spans="5:5" x14ac:dyDescent="0.35">
      <c r="E12438" s="78"/>
    </row>
    <row r="12439" spans="5:5" x14ac:dyDescent="0.35">
      <c r="E12439" s="78"/>
    </row>
    <row r="12440" spans="5:5" x14ac:dyDescent="0.35">
      <c r="E12440" s="78"/>
    </row>
    <row r="12441" spans="5:5" x14ac:dyDescent="0.35">
      <c r="E12441" s="78"/>
    </row>
    <row r="12442" spans="5:5" x14ac:dyDescent="0.35">
      <c r="E12442" s="78"/>
    </row>
    <row r="12443" spans="5:5" x14ac:dyDescent="0.35">
      <c r="E12443" s="78"/>
    </row>
    <row r="12444" spans="5:5" x14ac:dyDescent="0.35">
      <c r="E12444" s="78"/>
    </row>
    <row r="12445" spans="5:5" x14ac:dyDescent="0.35">
      <c r="E12445" s="78"/>
    </row>
    <row r="12446" spans="5:5" x14ac:dyDescent="0.35">
      <c r="E12446" s="78"/>
    </row>
    <row r="12447" spans="5:5" x14ac:dyDescent="0.35">
      <c r="E12447" s="78"/>
    </row>
    <row r="12448" spans="5:5" x14ac:dyDescent="0.35">
      <c r="E12448" s="78"/>
    </row>
    <row r="12449" spans="5:5" x14ac:dyDescent="0.35">
      <c r="E12449" s="78"/>
    </row>
    <row r="12450" spans="5:5" x14ac:dyDescent="0.35">
      <c r="E12450" s="78"/>
    </row>
    <row r="12451" spans="5:5" x14ac:dyDescent="0.35">
      <c r="E12451" s="78"/>
    </row>
    <row r="12452" spans="5:5" x14ac:dyDescent="0.35">
      <c r="E12452" s="78"/>
    </row>
    <row r="12453" spans="5:5" x14ac:dyDescent="0.35">
      <c r="E12453" s="78"/>
    </row>
    <row r="12454" spans="5:5" x14ac:dyDescent="0.35">
      <c r="E12454" s="78"/>
    </row>
    <row r="12455" spans="5:5" x14ac:dyDescent="0.35">
      <c r="E12455" s="78"/>
    </row>
    <row r="12456" spans="5:5" x14ac:dyDescent="0.35">
      <c r="E12456" s="78"/>
    </row>
    <row r="12457" spans="5:5" x14ac:dyDescent="0.35">
      <c r="E12457" s="78"/>
    </row>
    <row r="12458" spans="5:5" x14ac:dyDescent="0.35">
      <c r="E12458" s="78"/>
    </row>
    <row r="12459" spans="5:5" x14ac:dyDescent="0.35">
      <c r="E12459" s="78"/>
    </row>
    <row r="12460" spans="5:5" x14ac:dyDescent="0.35">
      <c r="E12460" s="78"/>
    </row>
    <row r="12461" spans="5:5" x14ac:dyDescent="0.35">
      <c r="E12461" s="78"/>
    </row>
    <row r="12462" spans="5:5" x14ac:dyDescent="0.35">
      <c r="E12462" s="78"/>
    </row>
    <row r="12463" spans="5:5" x14ac:dyDescent="0.35">
      <c r="E12463" s="78"/>
    </row>
    <row r="12464" spans="5:5" x14ac:dyDescent="0.35">
      <c r="E12464" s="78"/>
    </row>
    <row r="12465" spans="5:5" x14ac:dyDescent="0.35">
      <c r="E12465" s="78"/>
    </row>
    <row r="12466" spans="5:5" x14ac:dyDescent="0.35">
      <c r="E12466" s="78"/>
    </row>
    <row r="12467" spans="5:5" x14ac:dyDescent="0.35">
      <c r="E12467" s="78"/>
    </row>
    <row r="12468" spans="5:5" x14ac:dyDescent="0.35">
      <c r="E12468" s="78"/>
    </row>
    <row r="12469" spans="5:5" x14ac:dyDescent="0.35">
      <c r="E12469" s="78"/>
    </row>
    <row r="12470" spans="5:5" x14ac:dyDescent="0.35">
      <c r="E12470" s="78"/>
    </row>
    <row r="12471" spans="5:5" x14ac:dyDescent="0.35">
      <c r="E12471" s="78"/>
    </row>
    <row r="12472" spans="5:5" x14ac:dyDescent="0.35">
      <c r="E12472" s="78"/>
    </row>
    <row r="12473" spans="5:5" x14ac:dyDescent="0.35">
      <c r="E12473" s="78"/>
    </row>
    <row r="12474" spans="5:5" x14ac:dyDescent="0.35">
      <c r="E12474" s="78"/>
    </row>
    <row r="12475" spans="5:5" x14ac:dyDescent="0.35">
      <c r="E12475" s="78"/>
    </row>
    <row r="12476" spans="5:5" x14ac:dyDescent="0.35">
      <c r="E12476" s="78"/>
    </row>
    <row r="12477" spans="5:5" x14ac:dyDescent="0.35">
      <c r="E12477" s="78"/>
    </row>
    <row r="12478" spans="5:5" x14ac:dyDescent="0.35">
      <c r="E12478" s="78"/>
    </row>
    <row r="12479" spans="5:5" x14ac:dyDescent="0.35">
      <c r="E12479" s="78"/>
    </row>
    <row r="12480" spans="5:5" x14ac:dyDescent="0.35">
      <c r="E12480" s="78"/>
    </row>
    <row r="12481" spans="5:5" x14ac:dyDescent="0.35">
      <c r="E12481" s="78"/>
    </row>
    <row r="12482" spans="5:5" x14ac:dyDescent="0.35">
      <c r="E12482" s="78"/>
    </row>
    <row r="12483" spans="5:5" x14ac:dyDescent="0.35">
      <c r="E12483" s="78"/>
    </row>
    <row r="12484" spans="5:5" x14ac:dyDescent="0.35">
      <c r="E12484" s="78"/>
    </row>
    <row r="12485" spans="5:5" x14ac:dyDescent="0.35">
      <c r="E12485" s="78"/>
    </row>
    <row r="12486" spans="5:5" x14ac:dyDescent="0.35">
      <c r="E12486" s="78"/>
    </row>
    <row r="12487" spans="5:5" x14ac:dyDescent="0.35">
      <c r="E12487" s="78"/>
    </row>
    <row r="12488" spans="5:5" x14ac:dyDescent="0.35">
      <c r="E12488" s="78"/>
    </row>
    <row r="12489" spans="5:5" x14ac:dyDescent="0.35">
      <c r="E12489" s="78"/>
    </row>
    <row r="12490" spans="5:5" x14ac:dyDescent="0.35">
      <c r="E12490" s="78"/>
    </row>
    <row r="12491" spans="5:5" x14ac:dyDescent="0.35">
      <c r="E12491" s="78"/>
    </row>
    <row r="12492" spans="5:5" x14ac:dyDescent="0.35">
      <c r="E12492" s="78"/>
    </row>
    <row r="12493" spans="5:5" x14ac:dyDescent="0.35">
      <c r="E12493" s="78"/>
    </row>
    <row r="12494" spans="5:5" x14ac:dyDescent="0.35">
      <c r="E12494" s="78"/>
    </row>
    <row r="12495" spans="5:5" x14ac:dyDescent="0.35">
      <c r="E12495" s="78"/>
    </row>
    <row r="12496" spans="5:5" x14ac:dyDescent="0.35">
      <c r="E12496" s="78"/>
    </row>
    <row r="12497" spans="5:5" x14ac:dyDescent="0.35">
      <c r="E12497" s="78"/>
    </row>
    <row r="12498" spans="5:5" x14ac:dyDescent="0.35">
      <c r="E12498" s="78"/>
    </row>
    <row r="12499" spans="5:5" x14ac:dyDescent="0.35">
      <c r="E12499" s="78"/>
    </row>
    <row r="12500" spans="5:5" x14ac:dyDescent="0.35">
      <c r="E12500" s="78"/>
    </row>
    <row r="12501" spans="5:5" x14ac:dyDescent="0.35">
      <c r="E12501" s="78"/>
    </row>
    <row r="12502" spans="5:5" x14ac:dyDescent="0.35">
      <c r="E12502" s="78"/>
    </row>
    <row r="12503" spans="5:5" x14ac:dyDescent="0.35">
      <c r="E12503" s="78"/>
    </row>
    <row r="12504" spans="5:5" x14ac:dyDescent="0.35">
      <c r="E12504" s="78"/>
    </row>
    <row r="12505" spans="5:5" x14ac:dyDescent="0.35">
      <c r="E12505" s="78"/>
    </row>
    <row r="12506" spans="5:5" x14ac:dyDescent="0.35">
      <c r="E12506" s="78"/>
    </row>
    <row r="12507" spans="5:5" x14ac:dyDescent="0.35">
      <c r="E12507" s="78"/>
    </row>
    <row r="12508" spans="5:5" x14ac:dyDescent="0.35">
      <c r="E12508" s="78"/>
    </row>
    <row r="12509" spans="5:5" x14ac:dyDescent="0.35">
      <c r="E12509" s="78"/>
    </row>
    <row r="12510" spans="5:5" x14ac:dyDescent="0.35">
      <c r="E12510" s="78"/>
    </row>
    <row r="12511" spans="5:5" x14ac:dyDescent="0.35">
      <c r="E12511" s="78"/>
    </row>
    <row r="12512" spans="5:5" x14ac:dyDescent="0.35">
      <c r="E12512" s="78"/>
    </row>
    <row r="12513" spans="5:5" x14ac:dyDescent="0.35">
      <c r="E12513" s="78"/>
    </row>
    <row r="12514" spans="5:5" x14ac:dyDescent="0.35">
      <c r="E12514" s="78"/>
    </row>
    <row r="12515" spans="5:5" x14ac:dyDescent="0.35">
      <c r="E12515" s="78"/>
    </row>
    <row r="12516" spans="5:5" x14ac:dyDescent="0.35">
      <c r="E12516" s="78"/>
    </row>
    <row r="12517" spans="5:5" x14ac:dyDescent="0.35">
      <c r="E12517" s="78"/>
    </row>
    <row r="12518" spans="5:5" x14ac:dyDescent="0.35">
      <c r="E12518" s="78"/>
    </row>
    <row r="12519" spans="5:5" x14ac:dyDescent="0.35">
      <c r="E12519" s="78"/>
    </row>
    <row r="12520" spans="5:5" x14ac:dyDescent="0.35">
      <c r="E12520" s="78"/>
    </row>
    <row r="12521" spans="5:5" x14ac:dyDescent="0.35">
      <c r="E12521" s="78"/>
    </row>
    <row r="12522" spans="5:5" x14ac:dyDescent="0.35">
      <c r="E12522" s="78"/>
    </row>
    <row r="12523" spans="5:5" x14ac:dyDescent="0.35">
      <c r="E12523" s="78"/>
    </row>
    <row r="12524" spans="5:5" x14ac:dyDescent="0.35">
      <c r="E12524" s="78"/>
    </row>
    <row r="12525" spans="5:5" x14ac:dyDescent="0.35">
      <c r="E12525" s="78"/>
    </row>
    <row r="12526" spans="5:5" x14ac:dyDescent="0.35">
      <c r="E12526" s="78"/>
    </row>
    <row r="12527" spans="5:5" x14ac:dyDescent="0.35">
      <c r="E12527" s="78"/>
    </row>
    <row r="12528" spans="5:5" x14ac:dyDescent="0.35">
      <c r="E12528" s="78"/>
    </row>
    <row r="12529" spans="5:5" x14ac:dyDescent="0.35">
      <c r="E12529" s="78"/>
    </row>
    <row r="12530" spans="5:5" x14ac:dyDescent="0.35">
      <c r="E12530" s="78"/>
    </row>
    <row r="12531" spans="5:5" x14ac:dyDescent="0.35">
      <c r="E12531" s="78"/>
    </row>
    <row r="12532" spans="5:5" x14ac:dyDescent="0.35">
      <c r="E12532" s="78"/>
    </row>
    <row r="12533" spans="5:5" x14ac:dyDescent="0.35">
      <c r="E12533" s="78"/>
    </row>
    <row r="12534" spans="5:5" x14ac:dyDescent="0.35">
      <c r="E12534" s="78"/>
    </row>
    <row r="12535" spans="5:5" x14ac:dyDescent="0.35">
      <c r="E12535" s="78"/>
    </row>
    <row r="12536" spans="5:5" x14ac:dyDescent="0.35">
      <c r="E12536" s="78"/>
    </row>
    <row r="12537" spans="5:5" x14ac:dyDescent="0.35">
      <c r="E12537" s="78"/>
    </row>
    <row r="12538" spans="5:5" x14ac:dyDescent="0.35">
      <c r="E12538" s="78"/>
    </row>
    <row r="12539" spans="5:5" x14ac:dyDescent="0.35">
      <c r="E12539" s="78"/>
    </row>
    <row r="12540" spans="5:5" x14ac:dyDescent="0.35">
      <c r="E12540" s="78"/>
    </row>
    <row r="12541" spans="5:5" x14ac:dyDescent="0.35">
      <c r="E12541" s="78"/>
    </row>
    <row r="12542" spans="5:5" x14ac:dyDescent="0.35">
      <c r="E12542" s="78"/>
    </row>
    <row r="12543" spans="5:5" x14ac:dyDescent="0.35">
      <c r="E12543" s="78"/>
    </row>
    <row r="12544" spans="5:5" x14ac:dyDescent="0.35">
      <c r="E12544" s="78"/>
    </row>
    <row r="12545" spans="5:5" x14ac:dyDescent="0.35">
      <c r="E12545" s="78"/>
    </row>
    <row r="12546" spans="5:5" x14ac:dyDescent="0.35">
      <c r="E12546" s="78"/>
    </row>
    <row r="12547" spans="5:5" x14ac:dyDescent="0.35">
      <c r="E12547" s="78"/>
    </row>
    <row r="12548" spans="5:5" x14ac:dyDescent="0.35">
      <c r="E12548" s="78"/>
    </row>
    <row r="12549" spans="5:5" x14ac:dyDescent="0.35">
      <c r="E12549" s="78"/>
    </row>
    <row r="12550" spans="5:5" x14ac:dyDescent="0.35">
      <c r="E12550" s="78"/>
    </row>
    <row r="12551" spans="5:5" x14ac:dyDescent="0.35">
      <c r="E12551" s="78"/>
    </row>
    <row r="12552" spans="5:5" x14ac:dyDescent="0.35">
      <c r="E12552" s="78"/>
    </row>
    <row r="12553" spans="5:5" x14ac:dyDescent="0.35">
      <c r="E12553" s="78"/>
    </row>
    <row r="12554" spans="5:5" x14ac:dyDescent="0.35">
      <c r="E12554" s="78"/>
    </row>
    <row r="12555" spans="5:5" x14ac:dyDescent="0.35">
      <c r="E12555" s="78"/>
    </row>
    <row r="12556" spans="5:5" x14ac:dyDescent="0.35">
      <c r="E12556" s="78"/>
    </row>
    <row r="12557" spans="5:5" x14ac:dyDescent="0.35">
      <c r="E12557" s="78"/>
    </row>
    <row r="12558" spans="5:5" x14ac:dyDescent="0.35">
      <c r="E12558" s="78"/>
    </row>
    <row r="12559" spans="5:5" x14ac:dyDescent="0.35">
      <c r="E12559" s="78"/>
    </row>
    <row r="12560" spans="5:5" x14ac:dyDescent="0.35">
      <c r="E12560" s="78"/>
    </row>
    <row r="12561" spans="5:5" x14ac:dyDescent="0.35">
      <c r="E12561" s="78"/>
    </row>
    <row r="12562" spans="5:5" x14ac:dyDescent="0.35">
      <c r="E12562" s="78"/>
    </row>
    <row r="12563" spans="5:5" x14ac:dyDescent="0.35">
      <c r="E12563" s="78"/>
    </row>
    <row r="12564" spans="5:5" x14ac:dyDescent="0.35">
      <c r="E12564" s="78"/>
    </row>
    <row r="12565" spans="5:5" x14ac:dyDescent="0.35">
      <c r="E12565" s="78"/>
    </row>
    <row r="12566" spans="5:5" x14ac:dyDescent="0.35">
      <c r="E12566" s="78"/>
    </row>
    <row r="12567" spans="5:5" x14ac:dyDescent="0.35">
      <c r="E12567" s="78"/>
    </row>
    <row r="12568" spans="5:5" x14ac:dyDescent="0.35">
      <c r="E12568" s="78"/>
    </row>
    <row r="12569" spans="5:5" x14ac:dyDescent="0.35">
      <c r="E12569" s="78"/>
    </row>
    <row r="12570" spans="5:5" x14ac:dyDescent="0.35">
      <c r="E12570" s="78"/>
    </row>
    <row r="12571" spans="5:5" x14ac:dyDescent="0.35">
      <c r="E12571" s="78"/>
    </row>
    <row r="12572" spans="5:5" x14ac:dyDescent="0.35">
      <c r="E12572" s="78"/>
    </row>
    <row r="12573" spans="5:5" x14ac:dyDescent="0.35">
      <c r="E12573" s="78"/>
    </row>
    <row r="12574" spans="5:5" x14ac:dyDescent="0.35">
      <c r="E12574" s="78"/>
    </row>
    <row r="12575" spans="5:5" x14ac:dyDescent="0.35">
      <c r="E12575" s="78"/>
    </row>
    <row r="12576" spans="5:5" x14ac:dyDescent="0.35">
      <c r="E12576" s="78"/>
    </row>
    <row r="12577" spans="5:5" x14ac:dyDescent="0.35">
      <c r="E12577" s="78"/>
    </row>
    <row r="12578" spans="5:5" x14ac:dyDescent="0.35">
      <c r="E12578" s="78"/>
    </row>
    <row r="12579" spans="5:5" x14ac:dyDescent="0.35">
      <c r="E12579" s="78"/>
    </row>
    <row r="12580" spans="5:5" x14ac:dyDescent="0.35">
      <c r="E12580" s="78"/>
    </row>
    <row r="12581" spans="5:5" x14ac:dyDescent="0.35">
      <c r="E12581" s="78"/>
    </row>
    <row r="12582" spans="5:5" x14ac:dyDescent="0.35">
      <c r="E12582" s="78"/>
    </row>
    <row r="12583" spans="5:5" x14ac:dyDescent="0.35">
      <c r="E12583" s="78"/>
    </row>
    <row r="12584" spans="5:5" x14ac:dyDescent="0.35">
      <c r="E12584" s="78"/>
    </row>
    <row r="12585" spans="5:5" x14ac:dyDescent="0.35">
      <c r="E12585" s="78"/>
    </row>
    <row r="12586" spans="5:5" x14ac:dyDescent="0.35">
      <c r="E12586" s="78"/>
    </row>
    <row r="12587" spans="5:5" x14ac:dyDescent="0.35">
      <c r="E12587" s="78"/>
    </row>
    <row r="12588" spans="5:5" x14ac:dyDescent="0.35">
      <c r="E12588" s="78"/>
    </row>
    <row r="12589" spans="5:5" x14ac:dyDescent="0.35">
      <c r="E12589" s="78"/>
    </row>
    <row r="12590" spans="5:5" x14ac:dyDescent="0.35">
      <c r="E12590" s="78"/>
    </row>
    <row r="12591" spans="5:5" x14ac:dyDescent="0.35">
      <c r="E12591" s="78"/>
    </row>
    <row r="12592" spans="5:5" x14ac:dyDescent="0.35">
      <c r="E12592" s="78"/>
    </row>
    <row r="12593" spans="5:5" x14ac:dyDescent="0.35">
      <c r="E12593" s="78"/>
    </row>
    <row r="12594" spans="5:5" x14ac:dyDescent="0.35">
      <c r="E12594" s="78"/>
    </row>
    <row r="12595" spans="5:5" x14ac:dyDescent="0.35">
      <c r="E12595" s="78"/>
    </row>
    <row r="12596" spans="5:5" x14ac:dyDescent="0.35">
      <c r="E12596" s="78"/>
    </row>
    <row r="12597" spans="5:5" x14ac:dyDescent="0.35">
      <c r="E12597" s="78"/>
    </row>
    <row r="12598" spans="5:5" x14ac:dyDescent="0.35">
      <c r="E12598" s="78"/>
    </row>
    <row r="12599" spans="5:5" x14ac:dyDescent="0.35">
      <c r="E12599" s="78"/>
    </row>
    <row r="12600" spans="5:5" x14ac:dyDescent="0.35">
      <c r="E12600" s="78"/>
    </row>
    <row r="12601" spans="5:5" x14ac:dyDescent="0.35">
      <c r="E12601" s="78"/>
    </row>
    <row r="12602" spans="5:5" x14ac:dyDescent="0.35">
      <c r="E12602" s="78"/>
    </row>
    <row r="12603" spans="5:5" x14ac:dyDescent="0.35">
      <c r="E12603" s="78"/>
    </row>
    <row r="12604" spans="5:5" x14ac:dyDescent="0.35">
      <c r="E12604" s="78"/>
    </row>
    <row r="12605" spans="5:5" x14ac:dyDescent="0.35">
      <c r="E12605" s="78"/>
    </row>
    <row r="12606" spans="5:5" x14ac:dyDescent="0.35">
      <c r="E12606" s="78"/>
    </row>
    <row r="12607" spans="5:5" x14ac:dyDescent="0.35">
      <c r="E12607" s="78"/>
    </row>
    <row r="12608" spans="5:5" x14ac:dyDescent="0.35">
      <c r="E12608" s="78"/>
    </row>
    <row r="12609" spans="5:5" x14ac:dyDescent="0.35">
      <c r="E12609" s="78"/>
    </row>
    <row r="12610" spans="5:5" x14ac:dyDescent="0.35">
      <c r="E12610" s="78"/>
    </row>
    <row r="12611" spans="5:5" x14ac:dyDescent="0.35">
      <c r="E12611" s="78"/>
    </row>
    <row r="12612" spans="5:5" x14ac:dyDescent="0.35">
      <c r="E12612" s="78"/>
    </row>
    <row r="12613" spans="5:5" x14ac:dyDescent="0.35">
      <c r="E12613" s="78"/>
    </row>
    <row r="12614" spans="5:5" x14ac:dyDescent="0.35">
      <c r="E12614" s="78"/>
    </row>
    <row r="12615" spans="5:5" x14ac:dyDescent="0.35">
      <c r="E12615" s="78"/>
    </row>
    <row r="12616" spans="5:5" x14ac:dyDescent="0.35">
      <c r="E12616" s="78"/>
    </row>
    <row r="12617" spans="5:5" x14ac:dyDescent="0.35">
      <c r="E12617" s="78"/>
    </row>
    <row r="12618" spans="5:5" x14ac:dyDescent="0.35">
      <c r="E12618" s="78"/>
    </row>
    <row r="12619" spans="5:5" x14ac:dyDescent="0.35">
      <c r="E12619" s="78"/>
    </row>
    <row r="12620" spans="5:5" x14ac:dyDescent="0.35">
      <c r="E12620" s="78"/>
    </row>
    <row r="12621" spans="5:5" x14ac:dyDescent="0.35">
      <c r="E12621" s="78"/>
    </row>
    <row r="12622" spans="5:5" x14ac:dyDescent="0.35">
      <c r="E12622" s="78"/>
    </row>
    <row r="12623" spans="5:5" x14ac:dyDescent="0.35">
      <c r="E12623" s="78"/>
    </row>
    <row r="12624" spans="5:5" x14ac:dyDescent="0.35">
      <c r="E12624" s="78"/>
    </row>
    <row r="12625" spans="5:5" x14ac:dyDescent="0.35">
      <c r="E12625" s="78"/>
    </row>
    <row r="12626" spans="5:5" x14ac:dyDescent="0.35">
      <c r="E12626" s="78"/>
    </row>
    <row r="12627" spans="5:5" x14ac:dyDescent="0.35">
      <c r="E12627" s="78"/>
    </row>
    <row r="12628" spans="5:5" x14ac:dyDescent="0.35">
      <c r="E12628" s="78"/>
    </row>
    <row r="12629" spans="5:5" x14ac:dyDescent="0.35">
      <c r="E12629" s="78"/>
    </row>
    <row r="12630" spans="5:5" x14ac:dyDescent="0.35">
      <c r="E12630" s="78"/>
    </row>
    <row r="12631" spans="5:5" x14ac:dyDescent="0.35">
      <c r="E12631" s="78"/>
    </row>
    <row r="12632" spans="5:5" x14ac:dyDescent="0.35">
      <c r="E12632" s="78"/>
    </row>
    <row r="12633" spans="5:5" x14ac:dyDescent="0.35">
      <c r="E12633" s="78"/>
    </row>
    <row r="12634" spans="5:5" x14ac:dyDescent="0.35">
      <c r="E12634" s="78"/>
    </row>
    <row r="12635" spans="5:5" x14ac:dyDescent="0.35">
      <c r="E12635" s="78"/>
    </row>
    <row r="12636" spans="5:5" x14ac:dyDescent="0.35">
      <c r="E12636" s="78"/>
    </row>
    <row r="12637" spans="5:5" x14ac:dyDescent="0.35">
      <c r="E12637" s="78"/>
    </row>
    <row r="12638" spans="5:5" x14ac:dyDescent="0.35">
      <c r="E12638" s="78"/>
    </row>
    <row r="12639" spans="5:5" x14ac:dyDescent="0.35">
      <c r="E12639" s="78"/>
    </row>
    <row r="12640" spans="5:5" x14ac:dyDescent="0.35">
      <c r="E12640" s="78"/>
    </row>
    <row r="12641" spans="5:5" x14ac:dyDescent="0.35">
      <c r="E12641" s="78"/>
    </row>
    <row r="12642" spans="5:5" x14ac:dyDescent="0.35">
      <c r="E12642" s="78"/>
    </row>
    <row r="12643" spans="5:5" x14ac:dyDescent="0.35">
      <c r="E12643" s="78"/>
    </row>
    <row r="12644" spans="5:5" x14ac:dyDescent="0.35">
      <c r="E12644" s="78"/>
    </row>
    <row r="12645" spans="5:5" x14ac:dyDescent="0.35">
      <c r="E12645" s="78"/>
    </row>
    <row r="12646" spans="5:5" x14ac:dyDescent="0.35">
      <c r="E12646" s="78"/>
    </row>
    <row r="12647" spans="5:5" x14ac:dyDescent="0.35">
      <c r="E12647" s="78"/>
    </row>
    <row r="12648" spans="5:5" x14ac:dyDescent="0.35">
      <c r="E12648" s="78"/>
    </row>
    <row r="12649" spans="5:5" x14ac:dyDescent="0.35">
      <c r="E12649" s="78"/>
    </row>
    <row r="12650" spans="5:5" x14ac:dyDescent="0.35">
      <c r="E12650" s="78"/>
    </row>
    <row r="12651" spans="5:5" x14ac:dyDescent="0.35">
      <c r="E12651" s="78"/>
    </row>
    <row r="12652" spans="5:5" x14ac:dyDescent="0.35">
      <c r="E12652" s="78"/>
    </row>
    <row r="12653" spans="5:5" x14ac:dyDescent="0.35">
      <c r="E12653" s="78"/>
    </row>
    <row r="12654" spans="5:5" x14ac:dyDescent="0.35">
      <c r="E12654" s="78"/>
    </row>
    <row r="12655" spans="5:5" x14ac:dyDescent="0.35">
      <c r="E12655" s="78"/>
    </row>
    <row r="12656" spans="5:5" x14ac:dyDescent="0.35">
      <c r="E12656" s="78"/>
    </row>
    <row r="12657" spans="5:5" x14ac:dyDescent="0.35">
      <c r="E12657" s="78"/>
    </row>
    <row r="12658" spans="5:5" x14ac:dyDescent="0.35">
      <c r="E12658" s="78"/>
    </row>
    <row r="12659" spans="5:5" x14ac:dyDescent="0.35">
      <c r="E12659" s="78"/>
    </row>
    <row r="12660" spans="5:5" x14ac:dyDescent="0.35">
      <c r="E12660" s="78"/>
    </row>
    <row r="12661" spans="5:5" x14ac:dyDescent="0.35">
      <c r="E12661" s="78"/>
    </row>
    <row r="12662" spans="5:5" x14ac:dyDescent="0.35">
      <c r="E12662" s="78"/>
    </row>
    <row r="12663" spans="5:5" x14ac:dyDescent="0.35">
      <c r="E12663" s="78"/>
    </row>
    <row r="12664" spans="5:5" x14ac:dyDescent="0.35">
      <c r="E12664" s="78"/>
    </row>
    <row r="12665" spans="5:5" x14ac:dyDescent="0.35">
      <c r="E12665" s="78"/>
    </row>
    <row r="12666" spans="5:5" x14ac:dyDescent="0.35">
      <c r="E12666" s="78"/>
    </row>
    <row r="12667" spans="5:5" x14ac:dyDescent="0.35">
      <c r="E12667" s="78"/>
    </row>
    <row r="12668" spans="5:5" x14ac:dyDescent="0.35">
      <c r="E12668" s="78"/>
    </row>
    <row r="12669" spans="5:5" x14ac:dyDescent="0.35">
      <c r="E12669" s="78"/>
    </row>
    <row r="12670" spans="5:5" x14ac:dyDescent="0.35">
      <c r="E12670" s="78"/>
    </row>
    <row r="12671" spans="5:5" x14ac:dyDescent="0.35">
      <c r="E12671" s="78"/>
    </row>
    <row r="12672" spans="5:5" x14ac:dyDescent="0.35">
      <c r="E12672" s="78"/>
    </row>
    <row r="12673" spans="5:5" x14ac:dyDescent="0.35">
      <c r="E12673" s="78"/>
    </row>
    <row r="12674" spans="5:5" x14ac:dyDescent="0.35">
      <c r="E12674" s="78"/>
    </row>
    <row r="12675" spans="5:5" x14ac:dyDescent="0.35">
      <c r="E12675" s="78"/>
    </row>
    <row r="12676" spans="5:5" x14ac:dyDescent="0.35">
      <c r="E12676" s="78"/>
    </row>
    <row r="12677" spans="5:5" x14ac:dyDescent="0.35">
      <c r="E12677" s="78"/>
    </row>
    <row r="12678" spans="5:5" x14ac:dyDescent="0.35">
      <c r="E12678" s="78"/>
    </row>
    <row r="12679" spans="5:5" x14ac:dyDescent="0.35">
      <c r="E12679" s="78"/>
    </row>
    <row r="12680" spans="5:5" x14ac:dyDescent="0.35">
      <c r="E12680" s="78"/>
    </row>
    <row r="12681" spans="5:5" x14ac:dyDescent="0.35">
      <c r="E12681" s="78"/>
    </row>
    <row r="12682" spans="5:5" x14ac:dyDescent="0.35">
      <c r="E12682" s="78"/>
    </row>
    <row r="12683" spans="5:5" x14ac:dyDescent="0.35">
      <c r="E12683" s="78"/>
    </row>
    <row r="12684" spans="5:5" x14ac:dyDescent="0.35">
      <c r="E12684" s="78"/>
    </row>
    <row r="12685" spans="5:5" x14ac:dyDescent="0.35">
      <c r="E12685" s="78"/>
    </row>
    <row r="12686" spans="5:5" x14ac:dyDescent="0.35">
      <c r="E12686" s="78"/>
    </row>
    <row r="12687" spans="5:5" x14ac:dyDescent="0.35">
      <c r="E12687" s="78"/>
    </row>
    <row r="12688" spans="5:5" x14ac:dyDescent="0.35">
      <c r="E12688" s="78"/>
    </row>
    <row r="12689" spans="5:5" x14ac:dyDescent="0.35">
      <c r="E12689" s="78"/>
    </row>
    <row r="12690" spans="5:5" x14ac:dyDescent="0.35">
      <c r="E12690" s="78"/>
    </row>
    <row r="12691" spans="5:5" x14ac:dyDescent="0.35">
      <c r="E12691" s="78"/>
    </row>
    <row r="12692" spans="5:5" x14ac:dyDescent="0.35">
      <c r="E12692" s="78"/>
    </row>
    <row r="12693" spans="5:5" x14ac:dyDescent="0.35">
      <c r="E12693" s="78"/>
    </row>
    <row r="12694" spans="5:5" x14ac:dyDescent="0.35">
      <c r="E12694" s="78"/>
    </row>
    <row r="12695" spans="5:5" x14ac:dyDescent="0.35">
      <c r="E12695" s="78"/>
    </row>
    <row r="12696" spans="5:5" x14ac:dyDescent="0.35">
      <c r="E12696" s="78"/>
    </row>
    <row r="12697" spans="5:5" x14ac:dyDescent="0.35">
      <c r="E12697" s="78"/>
    </row>
    <row r="12698" spans="5:5" x14ac:dyDescent="0.35">
      <c r="E12698" s="78"/>
    </row>
    <row r="12699" spans="5:5" x14ac:dyDescent="0.35">
      <c r="E12699" s="78"/>
    </row>
    <row r="12700" spans="5:5" x14ac:dyDescent="0.35">
      <c r="E12700" s="78"/>
    </row>
    <row r="12701" spans="5:5" x14ac:dyDescent="0.35">
      <c r="E12701" s="78"/>
    </row>
    <row r="12702" spans="5:5" x14ac:dyDescent="0.35">
      <c r="E12702" s="78"/>
    </row>
    <row r="12703" spans="5:5" x14ac:dyDescent="0.35">
      <c r="E12703" s="78"/>
    </row>
    <row r="12704" spans="5:5" x14ac:dyDescent="0.35">
      <c r="E12704" s="78"/>
    </row>
    <row r="12705" spans="5:5" x14ac:dyDescent="0.35">
      <c r="E12705" s="78"/>
    </row>
    <row r="12706" spans="5:5" x14ac:dyDescent="0.35">
      <c r="E12706" s="78"/>
    </row>
    <row r="12707" spans="5:5" x14ac:dyDescent="0.35">
      <c r="E12707" s="78"/>
    </row>
    <row r="12708" spans="5:5" x14ac:dyDescent="0.35">
      <c r="E12708" s="78"/>
    </row>
    <row r="12709" spans="5:5" x14ac:dyDescent="0.35">
      <c r="E12709" s="78"/>
    </row>
    <row r="12710" spans="5:5" x14ac:dyDescent="0.35">
      <c r="E12710" s="78"/>
    </row>
    <row r="12711" spans="5:5" x14ac:dyDescent="0.35">
      <c r="E12711" s="78"/>
    </row>
    <row r="12712" spans="5:5" x14ac:dyDescent="0.35">
      <c r="E12712" s="78"/>
    </row>
    <row r="12713" spans="5:5" x14ac:dyDescent="0.35">
      <c r="E12713" s="78"/>
    </row>
    <row r="12714" spans="5:5" x14ac:dyDescent="0.35">
      <c r="E12714" s="78"/>
    </row>
    <row r="12715" spans="5:5" x14ac:dyDescent="0.35">
      <c r="E12715" s="78"/>
    </row>
    <row r="12716" spans="5:5" x14ac:dyDescent="0.35">
      <c r="E12716" s="78"/>
    </row>
    <row r="12717" spans="5:5" x14ac:dyDescent="0.35">
      <c r="E12717" s="78"/>
    </row>
    <row r="12718" spans="5:5" x14ac:dyDescent="0.35">
      <c r="E12718" s="78"/>
    </row>
    <row r="12719" spans="5:5" x14ac:dyDescent="0.35">
      <c r="E12719" s="78"/>
    </row>
    <row r="12720" spans="5:5" x14ac:dyDescent="0.35">
      <c r="E12720" s="78"/>
    </row>
    <row r="12721" spans="5:5" x14ac:dyDescent="0.35">
      <c r="E12721" s="78"/>
    </row>
    <row r="12722" spans="5:5" x14ac:dyDescent="0.35">
      <c r="E12722" s="78"/>
    </row>
    <row r="12723" spans="5:5" x14ac:dyDescent="0.35">
      <c r="E12723" s="78"/>
    </row>
    <row r="12724" spans="5:5" x14ac:dyDescent="0.35">
      <c r="E12724" s="78"/>
    </row>
    <row r="12725" spans="5:5" x14ac:dyDescent="0.35">
      <c r="E12725" s="78"/>
    </row>
    <row r="12726" spans="5:5" x14ac:dyDescent="0.35">
      <c r="E12726" s="78"/>
    </row>
    <row r="12727" spans="5:5" x14ac:dyDescent="0.35">
      <c r="E12727" s="78"/>
    </row>
    <row r="12728" spans="5:5" x14ac:dyDescent="0.35">
      <c r="E12728" s="78"/>
    </row>
    <row r="12729" spans="5:5" x14ac:dyDescent="0.35">
      <c r="E12729" s="78"/>
    </row>
    <row r="12730" spans="5:5" x14ac:dyDescent="0.35">
      <c r="E12730" s="78"/>
    </row>
    <row r="12731" spans="5:5" x14ac:dyDescent="0.35">
      <c r="E12731" s="78"/>
    </row>
    <row r="12732" spans="5:5" x14ac:dyDescent="0.35">
      <c r="E12732" s="78"/>
    </row>
    <row r="12733" spans="5:5" x14ac:dyDescent="0.35">
      <c r="E12733" s="78"/>
    </row>
    <row r="12734" spans="5:5" x14ac:dyDescent="0.35">
      <c r="E12734" s="78"/>
    </row>
    <row r="12735" spans="5:5" x14ac:dyDescent="0.35">
      <c r="E12735" s="78"/>
    </row>
    <row r="12736" spans="5:5" x14ac:dyDescent="0.35">
      <c r="E12736" s="78"/>
    </row>
    <row r="12737" spans="5:5" x14ac:dyDescent="0.35">
      <c r="E12737" s="78"/>
    </row>
    <row r="12738" spans="5:5" x14ac:dyDescent="0.35">
      <c r="E12738" s="78"/>
    </row>
    <row r="12739" spans="5:5" x14ac:dyDescent="0.35">
      <c r="E12739" s="78"/>
    </row>
    <row r="12740" spans="5:5" x14ac:dyDescent="0.35">
      <c r="E12740" s="78"/>
    </row>
    <row r="12741" spans="5:5" x14ac:dyDescent="0.35">
      <c r="E12741" s="78"/>
    </row>
    <row r="12742" spans="5:5" x14ac:dyDescent="0.35">
      <c r="E12742" s="78"/>
    </row>
    <row r="12743" spans="5:5" x14ac:dyDescent="0.35">
      <c r="E12743" s="78"/>
    </row>
    <row r="12744" spans="5:5" x14ac:dyDescent="0.35">
      <c r="E12744" s="78"/>
    </row>
    <row r="12745" spans="5:5" x14ac:dyDescent="0.35">
      <c r="E12745" s="78"/>
    </row>
    <row r="12746" spans="5:5" x14ac:dyDescent="0.35">
      <c r="E12746" s="78"/>
    </row>
    <row r="12747" spans="5:5" x14ac:dyDescent="0.35">
      <c r="E12747" s="78"/>
    </row>
    <row r="12748" spans="5:5" x14ac:dyDescent="0.35">
      <c r="E12748" s="78"/>
    </row>
    <row r="12749" spans="5:5" x14ac:dyDescent="0.35">
      <c r="E12749" s="78"/>
    </row>
    <row r="12750" spans="5:5" x14ac:dyDescent="0.35">
      <c r="E12750" s="78"/>
    </row>
    <row r="12751" spans="5:5" x14ac:dyDescent="0.35">
      <c r="E12751" s="78"/>
    </row>
    <row r="12752" spans="5:5" x14ac:dyDescent="0.35">
      <c r="E12752" s="78"/>
    </row>
    <row r="12753" spans="5:5" x14ac:dyDescent="0.35">
      <c r="E12753" s="78"/>
    </row>
    <row r="12754" spans="5:5" x14ac:dyDescent="0.35">
      <c r="E12754" s="78"/>
    </row>
    <row r="12755" spans="5:5" x14ac:dyDescent="0.35">
      <c r="E12755" s="78"/>
    </row>
    <row r="12756" spans="5:5" x14ac:dyDescent="0.35">
      <c r="E12756" s="78"/>
    </row>
    <row r="12757" spans="5:5" x14ac:dyDescent="0.35">
      <c r="E12757" s="78"/>
    </row>
    <row r="12758" spans="5:5" x14ac:dyDescent="0.35">
      <c r="E12758" s="78"/>
    </row>
    <row r="12759" spans="5:5" x14ac:dyDescent="0.35">
      <c r="E12759" s="78"/>
    </row>
    <row r="12760" spans="5:5" x14ac:dyDescent="0.35">
      <c r="E12760" s="78"/>
    </row>
    <row r="12761" spans="5:5" x14ac:dyDescent="0.35">
      <c r="E12761" s="78"/>
    </row>
    <row r="12762" spans="5:5" x14ac:dyDescent="0.35">
      <c r="E12762" s="78"/>
    </row>
    <row r="12763" spans="5:5" x14ac:dyDescent="0.35">
      <c r="E12763" s="78"/>
    </row>
    <row r="12764" spans="5:5" x14ac:dyDescent="0.35">
      <c r="E12764" s="78"/>
    </row>
    <row r="12765" spans="5:5" x14ac:dyDescent="0.35">
      <c r="E12765" s="78"/>
    </row>
    <row r="12766" spans="5:5" x14ac:dyDescent="0.35">
      <c r="E12766" s="78"/>
    </row>
    <row r="12767" spans="5:5" x14ac:dyDescent="0.35">
      <c r="E12767" s="78"/>
    </row>
    <row r="12768" spans="5:5" x14ac:dyDescent="0.35">
      <c r="E12768" s="78"/>
    </row>
    <row r="12769" spans="5:5" x14ac:dyDescent="0.35">
      <c r="E12769" s="78"/>
    </row>
    <row r="12770" spans="5:5" x14ac:dyDescent="0.35">
      <c r="E12770" s="78"/>
    </row>
    <row r="12771" spans="5:5" x14ac:dyDescent="0.35">
      <c r="E12771" s="78"/>
    </row>
    <row r="12772" spans="5:5" x14ac:dyDescent="0.35">
      <c r="E12772" s="78"/>
    </row>
    <row r="12773" spans="5:5" x14ac:dyDescent="0.35">
      <c r="E12773" s="78"/>
    </row>
    <row r="12774" spans="5:5" x14ac:dyDescent="0.35">
      <c r="E12774" s="78"/>
    </row>
    <row r="12775" spans="5:5" x14ac:dyDescent="0.35">
      <c r="E12775" s="78"/>
    </row>
    <row r="12776" spans="5:5" x14ac:dyDescent="0.35">
      <c r="E12776" s="78"/>
    </row>
    <row r="12777" spans="5:5" x14ac:dyDescent="0.35">
      <c r="E12777" s="78"/>
    </row>
    <row r="12778" spans="5:5" x14ac:dyDescent="0.35">
      <c r="E12778" s="78"/>
    </row>
    <row r="12779" spans="5:5" x14ac:dyDescent="0.35">
      <c r="E12779" s="78"/>
    </row>
    <row r="12780" spans="5:5" x14ac:dyDescent="0.35">
      <c r="E12780" s="78"/>
    </row>
    <row r="12781" spans="5:5" x14ac:dyDescent="0.35">
      <c r="E12781" s="78"/>
    </row>
    <row r="12782" spans="5:5" x14ac:dyDescent="0.35">
      <c r="E12782" s="78"/>
    </row>
    <row r="12783" spans="5:5" x14ac:dyDescent="0.35">
      <c r="E12783" s="78"/>
    </row>
    <row r="12784" spans="5:5" x14ac:dyDescent="0.35">
      <c r="E12784" s="78"/>
    </row>
    <row r="12785" spans="5:5" x14ac:dyDescent="0.35">
      <c r="E12785" s="78"/>
    </row>
    <row r="12786" spans="5:5" x14ac:dyDescent="0.35">
      <c r="E12786" s="78"/>
    </row>
    <row r="12787" spans="5:5" x14ac:dyDescent="0.35">
      <c r="E12787" s="78"/>
    </row>
    <row r="12788" spans="5:5" x14ac:dyDescent="0.35">
      <c r="E12788" s="78"/>
    </row>
    <row r="12789" spans="5:5" x14ac:dyDescent="0.35">
      <c r="E12789" s="78"/>
    </row>
    <row r="12790" spans="5:5" x14ac:dyDescent="0.35">
      <c r="E12790" s="78"/>
    </row>
    <row r="12791" spans="5:5" x14ac:dyDescent="0.35">
      <c r="E12791" s="78"/>
    </row>
    <row r="12792" spans="5:5" x14ac:dyDescent="0.35">
      <c r="E12792" s="78"/>
    </row>
    <row r="12793" spans="5:5" x14ac:dyDescent="0.35">
      <c r="E12793" s="78"/>
    </row>
    <row r="12794" spans="5:5" x14ac:dyDescent="0.35">
      <c r="E12794" s="78"/>
    </row>
    <row r="12795" spans="5:5" x14ac:dyDescent="0.35">
      <c r="E12795" s="78"/>
    </row>
    <row r="12796" spans="5:5" x14ac:dyDescent="0.35">
      <c r="E12796" s="78"/>
    </row>
    <row r="12797" spans="5:5" x14ac:dyDescent="0.35">
      <c r="E12797" s="78"/>
    </row>
    <row r="12798" spans="5:5" x14ac:dyDescent="0.35">
      <c r="E12798" s="78"/>
    </row>
    <row r="12799" spans="5:5" x14ac:dyDescent="0.35">
      <c r="E12799" s="78"/>
    </row>
    <row r="12800" spans="5:5" x14ac:dyDescent="0.35">
      <c r="E12800" s="78"/>
    </row>
    <row r="12801" spans="5:5" x14ac:dyDescent="0.35">
      <c r="E12801" s="78"/>
    </row>
    <row r="12802" spans="5:5" x14ac:dyDescent="0.35">
      <c r="E12802" s="78"/>
    </row>
    <row r="12803" spans="5:5" x14ac:dyDescent="0.35">
      <c r="E12803" s="78"/>
    </row>
    <row r="12804" spans="5:5" x14ac:dyDescent="0.35">
      <c r="E12804" s="78"/>
    </row>
    <row r="12805" spans="5:5" x14ac:dyDescent="0.35">
      <c r="E12805" s="78"/>
    </row>
    <row r="12806" spans="5:5" x14ac:dyDescent="0.35">
      <c r="E12806" s="78"/>
    </row>
    <row r="12807" spans="5:5" x14ac:dyDescent="0.35">
      <c r="E12807" s="78"/>
    </row>
    <row r="12808" spans="5:5" x14ac:dyDescent="0.35">
      <c r="E12808" s="78"/>
    </row>
    <row r="12809" spans="5:5" x14ac:dyDescent="0.35">
      <c r="E12809" s="78"/>
    </row>
    <row r="12810" spans="5:5" x14ac:dyDescent="0.35">
      <c r="E12810" s="78"/>
    </row>
    <row r="12811" spans="5:5" x14ac:dyDescent="0.35">
      <c r="E12811" s="78"/>
    </row>
    <row r="12812" spans="5:5" x14ac:dyDescent="0.35">
      <c r="E12812" s="78"/>
    </row>
    <row r="12813" spans="5:5" x14ac:dyDescent="0.35">
      <c r="E12813" s="78"/>
    </row>
    <row r="12814" spans="5:5" x14ac:dyDescent="0.35">
      <c r="E12814" s="78"/>
    </row>
    <row r="12815" spans="5:5" x14ac:dyDescent="0.35">
      <c r="E12815" s="78"/>
    </row>
    <row r="12816" spans="5:5" x14ac:dyDescent="0.35">
      <c r="E12816" s="78"/>
    </row>
    <row r="12817" spans="5:5" x14ac:dyDescent="0.35">
      <c r="E12817" s="78"/>
    </row>
    <row r="12818" spans="5:5" x14ac:dyDescent="0.35">
      <c r="E12818" s="78"/>
    </row>
    <row r="12819" spans="5:5" x14ac:dyDescent="0.35">
      <c r="E12819" s="78"/>
    </row>
    <row r="12820" spans="5:5" x14ac:dyDescent="0.35">
      <c r="E12820" s="78"/>
    </row>
    <row r="12821" spans="5:5" x14ac:dyDescent="0.35">
      <c r="E12821" s="78"/>
    </row>
    <row r="12822" spans="5:5" x14ac:dyDescent="0.35">
      <c r="E12822" s="78"/>
    </row>
    <row r="12823" spans="5:5" x14ac:dyDescent="0.35">
      <c r="E12823" s="78"/>
    </row>
    <row r="12824" spans="5:5" x14ac:dyDescent="0.35">
      <c r="E12824" s="78"/>
    </row>
    <row r="12825" spans="5:5" x14ac:dyDescent="0.35">
      <c r="E12825" s="78"/>
    </row>
    <row r="12826" spans="5:5" x14ac:dyDescent="0.35">
      <c r="E12826" s="78"/>
    </row>
    <row r="12827" spans="5:5" x14ac:dyDescent="0.35">
      <c r="E12827" s="78"/>
    </row>
    <row r="12828" spans="5:5" x14ac:dyDescent="0.35">
      <c r="E12828" s="78"/>
    </row>
    <row r="12829" spans="5:5" x14ac:dyDescent="0.35">
      <c r="E12829" s="78"/>
    </row>
    <row r="12830" spans="5:5" x14ac:dyDescent="0.35">
      <c r="E12830" s="78"/>
    </row>
    <row r="12831" spans="5:5" x14ac:dyDescent="0.35">
      <c r="E12831" s="78"/>
    </row>
    <row r="12832" spans="5:5" x14ac:dyDescent="0.35">
      <c r="E12832" s="78"/>
    </row>
    <row r="12833" spans="5:5" x14ac:dyDescent="0.35">
      <c r="E12833" s="78"/>
    </row>
    <row r="12834" spans="5:5" x14ac:dyDescent="0.35">
      <c r="E12834" s="78"/>
    </row>
    <row r="12835" spans="5:5" x14ac:dyDescent="0.35">
      <c r="E12835" s="78"/>
    </row>
    <row r="12836" spans="5:5" x14ac:dyDescent="0.35">
      <c r="E12836" s="78"/>
    </row>
    <row r="12837" spans="5:5" x14ac:dyDescent="0.35">
      <c r="E12837" s="78"/>
    </row>
    <row r="12838" spans="5:5" x14ac:dyDescent="0.35">
      <c r="E12838" s="78"/>
    </row>
    <row r="12839" spans="5:5" x14ac:dyDescent="0.35">
      <c r="E12839" s="78"/>
    </row>
    <row r="12840" spans="5:5" x14ac:dyDescent="0.35">
      <c r="E12840" s="78"/>
    </row>
    <row r="12841" spans="5:5" x14ac:dyDescent="0.35">
      <c r="E12841" s="78"/>
    </row>
    <row r="12842" spans="5:5" x14ac:dyDescent="0.35">
      <c r="E12842" s="78"/>
    </row>
    <row r="12843" spans="5:5" x14ac:dyDescent="0.35">
      <c r="E12843" s="78"/>
    </row>
    <row r="12844" spans="5:5" x14ac:dyDescent="0.35">
      <c r="E12844" s="78"/>
    </row>
    <row r="12845" spans="5:5" x14ac:dyDescent="0.35">
      <c r="E12845" s="78"/>
    </row>
    <row r="12846" spans="5:5" x14ac:dyDescent="0.35">
      <c r="E12846" s="78"/>
    </row>
    <row r="12847" spans="5:5" x14ac:dyDescent="0.35">
      <c r="E12847" s="78"/>
    </row>
    <row r="12848" spans="5:5" x14ac:dyDescent="0.35">
      <c r="E12848" s="78"/>
    </row>
    <row r="12849" spans="5:5" x14ac:dyDescent="0.35">
      <c r="E12849" s="78"/>
    </row>
    <row r="12850" spans="5:5" x14ac:dyDescent="0.35">
      <c r="E12850" s="78"/>
    </row>
    <row r="12851" spans="5:5" x14ac:dyDescent="0.35">
      <c r="E12851" s="78"/>
    </row>
    <row r="12852" spans="5:5" x14ac:dyDescent="0.35">
      <c r="E12852" s="78"/>
    </row>
    <row r="12853" spans="5:5" x14ac:dyDescent="0.35">
      <c r="E12853" s="78"/>
    </row>
    <row r="12854" spans="5:5" x14ac:dyDescent="0.35">
      <c r="E12854" s="78"/>
    </row>
    <row r="12855" spans="5:5" x14ac:dyDescent="0.35">
      <c r="E12855" s="78"/>
    </row>
    <row r="12856" spans="5:5" x14ac:dyDescent="0.35">
      <c r="E12856" s="78"/>
    </row>
    <row r="12857" spans="5:5" x14ac:dyDescent="0.35">
      <c r="E12857" s="78"/>
    </row>
    <row r="12858" spans="5:5" x14ac:dyDescent="0.35">
      <c r="E12858" s="78"/>
    </row>
    <row r="12859" spans="5:5" x14ac:dyDescent="0.35">
      <c r="E12859" s="78"/>
    </row>
    <row r="12860" spans="5:5" x14ac:dyDescent="0.35">
      <c r="E12860" s="78"/>
    </row>
    <row r="12861" spans="5:5" x14ac:dyDescent="0.35">
      <c r="E12861" s="78"/>
    </row>
    <row r="12862" spans="5:5" x14ac:dyDescent="0.35">
      <c r="E12862" s="78"/>
    </row>
    <row r="12863" spans="5:5" x14ac:dyDescent="0.35">
      <c r="E12863" s="78"/>
    </row>
    <row r="12864" spans="5:5" x14ac:dyDescent="0.35">
      <c r="E12864" s="78"/>
    </row>
    <row r="12865" spans="5:5" x14ac:dyDescent="0.35">
      <c r="E12865" s="78"/>
    </row>
    <row r="12866" spans="5:5" x14ac:dyDescent="0.35">
      <c r="E12866" s="78"/>
    </row>
    <row r="12867" spans="5:5" x14ac:dyDescent="0.35">
      <c r="E12867" s="78"/>
    </row>
    <row r="12868" spans="5:5" x14ac:dyDescent="0.35">
      <c r="E12868" s="78"/>
    </row>
    <row r="12869" spans="5:5" x14ac:dyDescent="0.35">
      <c r="E12869" s="78"/>
    </row>
    <row r="12870" spans="5:5" x14ac:dyDescent="0.35">
      <c r="E12870" s="78"/>
    </row>
    <row r="12871" spans="5:5" x14ac:dyDescent="0.35">
      <c r="E12871" s="78"/>
    </row>
    <row r="12872" spans="5:5" x14ac:dyDescent="0.35">
      <c r="E12872" s="78"/>
    </row>
    <row r="12873" spans="5:5" x14ac:dyDescent="0.35">
      <c r="E12873" s="78"/>
    </row>
    <row r="12874" spans="5:5" x14ac:dyDescent="0.35">
      <c r="E12874" s="78"/>
    </row>
    <row r="12875" spans="5:5" x14ac:dyDescent="0.35">
      <c r="E12875" s="78"/>
    </row>
    <row r="12876" spans="5:5" x14ac:dyDescent="0.35">
      <c r="E12876" s="78"/>
    </row>
    <row r="12877" spans="5:5" x14ac:dyDescent="0.35">
      <c r="E12877" s="78"/>
    </row>
    <row r="12878" spans="5:5" x14ac:dyDescent="0.35">
      <c r="E12878" s="78"/>
    </row>
    <row r="12879" spans="5:5" x14ac:dyDescent="0.35">
      <c r="E12879" s="78"/>
    </row>
    <row r="12880" spans="5:5" x14ac:dyDescent="0.35">
      <c r="E12880" s="78"/>
    </row>
    <row r="12881" spans="5:5" x14ac:dyDescent="0.35">
      <c r="E12881" s="78"/>
    </row>
    <row r="12882" spans="5:5" x14ac:dyDescent="0.35">
      <c r="E12882" s="78"/>
    </row>
    <row r="12883" spans="5:5" x14ac:dyDescent="0.35">
      <c r="E12883" s="78"/>
    </row>
    <row r="12884" spans="5:5" x14ac:dyDescent="0.35">
      <c r="E12884" s="78"/>
    </row>
    <row r="12885" spans="5:5" x14ac:dyDescent="0.35">
      <c r="E12885" s="78"/>
    </row>
    <row r="12886" spans="5:5" x14ac:dyDescent="0.35">
      <c r="E12886" s="78"/>
    </row>
    <row r="12887" spans="5:5" x14ac:dyDescent="0.35">
      <c r="E12887" s="78"/>
    </row>
    <row r="12888" spans="5:5" x14ac:dyDescent="0.35">
      <c r="E12888" s="78"/>
    </row>
    <row r="12889" spans="5:5" x14ac:dyDescent="0.35">
      <c r="E12889" s="78"/>
    </row>
    <row r="12890" spans="5:5" x14ac:dyDescent="0.35">
      <c r="E12890" s="78"/>
    </row>
    <row r="12891" spans="5:5" x14ac:dyDescent="0.35">
      <c r="E12891" s="78"/>
    </row>
    <row r="12892" spans="5:5" x14ac:dyDescent="0.35">
      <c r="E12892" s="78"/>
    </row>
    <row r="12893" spans="5:5" x14ac:dyDescent="0.35">
      <c r="E12893" s="78"/>
    </row>
    <row r="12894" spans="5:5" x14ac:dyDescent="0.35">
      <c r="E12894" s="78"/>
    </row>
    <row r="12895" spans="5:5" x14ac:dyDescent="0.35">
      <c r="E12895" s="78"/>
    </row>
    <row r="12896" spans="5:5" x14ac:dyDescent="0.35">
      <c r="E12896" s="78"/>
    </row>
    <row r="12897" spans="5:5" x14ac:dyDescent="0.35">
      <c r="E12897" s="78"/>
    </row>
    <row r="12898" spans="5:5" x14ac:dyDescent="0.35">
      <c r="E12898" s="78"/>
    </row>
    <row r="12899" spans="5:5" x14ac:dyDescent="0.35">
      <c r="E12899" s="78"/>
    </row>
    <row r="12900" spans="5:5" x14ac:dyDescent="0.35">
      <c r="E12900" s="78"/>
    </row>
    <row r="12901" spans="5:5" x14ac:dyDescent="0.35">
      <c r="E12901" s="78"/>
    </row>
    <row r="12902" spans="5:5" x14ac:dyDescent="0.35">
      <c r="E12902" s="78"/>
    </row>
    <row r="12903" spans="5:5" x14ac:dyDescent="0.35">
      <c r="E12903" s="78"/>
    </row>
    <row r="12904" spans="5:5" x14ac:dyDescent="0.35">
      <c r="E12904" s="78"/>
    </row>
    <row r="12905" spans="5:5" x14ac:dyDescent="0.35">
      <c r="E12905" s="78"/>
    </row>
    <row r="12906" spans="5:5" x14ac:dyDescent="0.35">
      <c r="E12906" s="78"/>
    </row>
    <row r="12907" spans="5:5" x14ac:dyDescent="0.35">
      <c r="E12907" s="78"/>
    </row>
    <row r="12908" spans="5:5" x14ac:dyDescent="0.35">
      <c r="E12908" s="78"/>
    </row>
    <row r="12909" spans="5:5" x14ac:dyDescent="0.35">
      <c r="E12909" s="78"/>
    </row>
    <row r="12910" spans="5:5" x14ac:dyDescent="0.35">
      <c r="E12910" s="78"/>
    </row>
    <row r="12911" spans="5:5" x14ac:dyDescent="0.35">
      <c r="E12911" s="78"/>
    </row>
    <row r="12912" spans="5:5" x14ac:dyDescent="0.35">
      <c r="E12912" s="78"/>
    </row>
    <row r="12913" spans="5:5" x14ac:dyDescent="0.35">
      <c r="E12913" s="78"/>
    </row>
    <row r="12914" spans="5:5" x14ac:dyDescent="0.35">
      <c r="E12914" s="78"/>
    </row>
    <row r="12915" spans="5:5" x14ac:dyDescent="0.35">
      <c r="E12915" s="78"/>
    </row>
    <row r="12916" spans="5:5" x14ac:dyDescent="0.35">
      <c r="E12916" s="78"/>
    </row>
    <row r="12917" spans="5:5" x14ac:dyDescent="0.35">
      <c r="E12917" s="78"/>
    </row>
    <row r="12918" spans="5:5" x14ac:dyDescent="0.35">
      <c r="E12918" s="78"/>
    </row>
    <row r="12919" spans="5:5" x14ac:dyDescent="0.35">
      <c r="E12919" s="78"/>
    </row>
    <row r="12920" spans="5:5" x14ac:dyDescent="0.35">
      <c r="E12920" s="78"/>
    </row>
    <row r="12921" spans="5:5" x14ac:dyDescent="0.35">
      <c r="E12921" s="78"/>
    </row>
    <row r="12922" spans="5:5" x14ac:dyDescent="0.35">
      <c r="E12922" s="78"/>
    </row>
    <row r="12923" spans="5:5" x14ac:dyDescent="0.35">
      <c r="E12923" s="78"/>
    </row>
    <row r="12924" spans="5:5" x14ac:dyDescent="0.35">
      <c r="E12924" s="78"/>
    </row>
    <row r="12925" spans="5:5" x14ac:dyDescent="0.35">
      <c r="E12925" s="78"/>
    </row>
    <row r="12926" spans="5:5" x14ac:dyDescent="0.35">
      <c r="E12926" s="78"/>
    </row>
    <row r="12927" spans="5:5" x14ac:dyDescent="0.35">
      <c r="E12927" s="78"/>
    </row>
    <row r="12928" spans="5:5" x14ac:dyDescent="0.35">
      <c r="E12928" s="78"/>
    </row>
    <row r="12929" spans="5:5" x14ac:dyDescent="0.35">
      <c r="E12929" s="78"/>
    </row>
    <row r="12930" spans="5:5" x14ac:dyDescent="0.35">
      <c r="E12930" s="78"/>
    </row>
    <row r="12931" spans="5:5" x14ac:dyDescent="0.35">
      <c r="E12931" s="78"/>
    </row>
    <row r="12932" spans="5:5" x14ac:dyDescent="0.35">
      <c r="E12932" s="78"/>
    </row>
    <row r="12933" spans="5:5" x14ac:dyDescent="0.35">
      <c r="E12933" s="78"/>
    </row>
    <row r="12934" spans="5:5" x14ac:dyDescent="0.35">
      <c r="E12934" s="78"/>
    </row>
    <row r="12935" spans="5:5" x14ac:dyDescent="0.35">
      <c r="E12935" s="78"/>
    </row>
    <row r="12936" spans="5:5" x14ac:dyDescent="0.35">
      <c r="E12936" s="78"/>
    </row>
    <row r="12937" spans="5:5" x14ac:dyDescent="0.35">
      <c r="E12937" s="78"/>
    </row>
    <row r="12938" spans="5:5" x14ac:dyDescent="0.35">
      <c r="E12938" s="78"/>
    </row>
    <row r="12939" spans="5:5" x14ac:dyDescent="0.35">
      <c r="E12939" s="78"/>
    </row>
    <row r="12940" spans="5:5" x14ac:dyDescent="0.35">
      <c r="E12940" s="78"/>
    </row>
    <row r="12941" spans="5:5" x14ac:dyDescent="0.35">
      <c r="E12941" s="78"/>
    </row>
    <row r="12942" spans="5:5" x14ac:dyDescent="0.35">
      <c r="E12942" s="78"/>
    </row>
    <row r="12943" spans="5:5" x14ac:dyDescent="0.35">
      <c r="E12943" s="78"/>
    </row>
    <row r="12944" spans="5:5" x14ac:dyDescent="0.35">
      <c r="E12944" s="78"/>
    </row>
    <row r="12945" spans="5:5" x14ac:dyDescent="0.35">
      <c r="E12945" s="78"/>
    </row>
    <row r="12946" spans="5:5" x14ac:dyDescent="0.35">
      <c r="E12946" s="78"/>
    </row>
    <row r="12947" spans="5:5" x14ac:dyDescent="0.35">
      <c r="E12947" s="78"/>
    </row>
    <row r="12948" spans="5:5" x14ac:dyDescent="0.35">
      <c r="E12948" s="78"/>
    </row>
    <row r="12949" spans="5:5" x14ac:dyDescent="0.35">
      <c r="E12949" s="78"/>
    </row>
    <row r="12950" spans="5:5" x14ac:dyDescent="0.35">
      <c r="E12950" s="78"/>
    </row>
    <row r="12951" spans="5:5" x14ac:dyDescent="0.35">
      <c r="E12951" s="78"/>
    </row>
    <row r="12952" spans="5:5" x14ac:dyDescent="0.35">
      <c r="E12952" s="78"/>
    </row>
    <row r="12953" spans="5:5" x14ac:dyDescent="0.35">
      <c r="E12953" s="78"/>
    </row>
    <row r="12954" spans="5:5" x14ac:dyDescent="0.35">
      <c r="E12954" s="78"/>
    </row>
    <row r="12955" spans="5:5" x14ac:dyDescent="0.35">
      <c r="E12955" s="78"/>
    </row>
    <row r="12956" spans="5:5" x14ac:dyDescent="0.35">
      <c r="E12956" s="78"/>
    </row>
    <row r="12957" spans="5:5" x14ac:dyDescent="0.35">
      <c r="E12957" s="78"/>
    </row>
    <row r="12958" spans="5:5" x14ac:dyDescent="0.35">
      <c r="E12958" s="78"/>
    </row>
    <row r="12959" spans="5:5" x14ac:dyDescent="0.35">
      <c r="E12959" s="78"/>
    </row>
    <row r="12960" spans="5:5" x14ac:dyDescent="0.35">
      <c r="E12960" s="78"/>
    </row>
    <row r="12961" spans="5:5" x14ac:dyDescent="0.35">
      <c r="E12961" s="78"/>
    </row>
    <row r="12962" spans="5:5" x14ac:dyDescent="0.35">
      <c r="E12962" s="78"/>
    </row>
    <row r="12963" spans="5:5" x14ac:dyDescent="0.35">
      <c r="E12963" s="78"/>
    </row>
    <row r="12964" spans="5:5" x14ac:dyDescent="0.35">
      <c r="E12964" s="78"/>
    </row>
    <row r="12965" spans="5:5" x14ac:dyDescent="0.35">
      <c r="E12965" s="78"/>
    </row>
    <row r="12966" spans="5:5" x14ac:dyDescent="0.35">
      <c r="E12966" s="78"/>
    </row>
    <row r="12967" spans="5:5" x14ac:dyDescent="0.35">
      <c r="E12967" s="78"/>
    </row>
    <row r="12968" spans="5:5" x14ac:dyDescent="0.35">
      <c r="E12968" s="78"/>
    </row>
    <row r="12969" spans="5:5" x14ac:dyDescent="0.35">
      <c r="E12969" s="78"/>
    </row>
    <row r="12970" spans="5:5" x14ac:dyDescent="0.35">
      <c r="E12970" s="78"/>
    </row>
    <row r="12971" spans="5:5" x14ac:dyDescent="0.35">
      <c r="E12971" s="78"/>
    </row>
    <row r="12972" spans="5:5" x14ac:dyDescent="0.35">
      <c r="E12972" s="78"/>
    </row>
    <row r="12973" spans="5:5" x14ac:dyDescent="0.35">
      <c r="E12973" s="78"/>
    </row>
    <row r="12974" spans="5:5" x14ac:dyDescent="0.35">
      <c r="E12974" s="78"/>
    </row>
    <row r="12975" spans="5:5" x14ac:dyDescent="0.35">
      <c r="E12975" s="78"/>
    </row>
    <row r="12976" spans="5:5" x14ac:dyDescent="0.35">
      <c r="E12976" s="78"/>
    </row>
    <row r="12977" spans="5:5" x14ac:dyDescent="0.35">
      <c r="E12977" s="78"/>
    </row>
    <row r="12978" spans="5:5" x14ac:dyDescent="0.35">
      <c r="E12978" s="78"/>
    </row>
    <row r="12979" spans="5:5" x14ac:dyDescent="0.35">
      <c r="E12979" s="78"/>
    </row>
    <row r="12980" spans="5:5" x14ac:dyDescent="0.35">
      <c r="E12980" s="78"/>
    </row>
    <row r="12981" spans="5:5" x14ac:dyDescent="0.35">
      <c r="E12981" s="78"/>
    </row>
    <row r="12982" spans="5:5" x14ac:dyDescent="0.35">
      <c r="E12982" s="78"/>
    </row>
    <row r="12983" spans="5:5" x14ac:dyDescent="0.35">
      <c r="E12983" s="78"/>
    </row>
    <row r="12984" spans="5:5" x14ac:dyDescent="0.35">
      <c r="E12984" s="78"/>
    </row>
    <row r="12985" spans="5:5" x14ac:dyDescent="0.35">
      <c r="E12985" s="78"/>
    </row>
    <row r="12986" spans="5:5" x14ac:dyDescent="0.35">
      <c r="E12986" s="78"/>
    </row>
    <row r="12987" spans="5:5" x14ac:dyDescent="0.35">
      <c r="E12987" s="78"/>
    </row>
    <row r="12988" spans="5:5" x14ac:dyDescent="0.35">
      <c r="E12988" s="78"/>
    </row>
    <row r="12989" spans="5:5" x14ac:dyDescent="0.35">
      <c r="E12989" s="78"/>
    </row>
    <row r="12990" spans="5:5" x14ac:dyDescent="0.35">
      <c r="E12990" s="78"/>
    </row>
    <row r="12991" spans="5:5" x14ac:dyDescent="0.35">
      <c r="E12991" s="78"/>
    </row>
    <row r="12992" spans="5:5" x14ac:dyDescent="0.35">
      <c r="E12992" s="78"/>
    </row>
    <row r="12993" spans="5:5" x14ac:dyDescent="0.35">
      <c r="E12993" s="78"/>
    </row>
    <row r="12994" spans="5:5" x14ac:dyDescent="0.35">
      <c r="E12994" s="78"/>
    </row>
    <row r="12995" spans="5:5" x14ac:dyDescent="0.35">
      <c r="E12995" s="78"/>
    </row>
    <row r="12996" spans="5:5" x14ac:dyDescent="0.35">
      <c r="E12996" s="78"/>
    </row>
    <row r="12997" spans="5:5" x14ac:dyDescent="0.35">
      <c r="E12997" s="78"/>
    </row>
    <row r="12998" spans="5:5" x14ac:dyDescent="0.35">
      <c r="E12998" s="78"/>
    </row>
    <row r="12999" spans="5:5" x14ac:dyDescent="0.35">
      <c r="E12999" s="78"/>
    </row>
    <row r="13000" spans="5:5" x14ac:dyDescent="0.35">
      <c r="E13000" s="78"/>
    </row>
    <row r="13001" spans="5:5" x14ac:dyDescent="0.35">
      <c r="E13001" s="78"/>
    </row>
    <row r="13002" spans="5:5" x14ac:dyDescent="0.35">
      <c r="E13002" s="78"/>
    </row>
    <row r="13003" spans="5:5" x14ac:dyDescent="0.35">
      <c r="E13003" s="78"/>
    </row>
    <row r="13004" spans="5:5" x14ac:dyDescent="0.35">
      <c r="E13004" s="78"/>
    </row>
    <row r="13005" spans="5:5" x14ac:dyDescent="0.35">
      <c r="E13005" s="78"/>
    </row>
    <row r="13006" spans="5:5" x14ac:dyDescent="0.35">
      <c r="E13006" s="78"/>
    </row>
    <row r="13007" spans="5:5" x14ac:dyDescent="0.35">
      <c r="E13007" s="78"/>
    </row>
    <row r="13008" spans="5:5" x14ac:dyDescent="0.35">
      <c r="E13008" s="78"/>
    </row>
    <row r="13009" spans="5:5" x14ac:dyDescent="0.35">
      <c r="E13009" s="78"/>
    </row>
    <row r="13010" spans="5:5" x14ac:dyDescent="0.35">
      <c r="E13010" s="78"/>
    </row>
    <row r="13011" spans="5:5" x14ac:dyDescent="0.35">
      <c r="E13011" s="78"/>
    </row>
    <row r="13012" spans="5:5" x14ac:dyDescent="0.35">
      <c r="E13012" s="78"/>
    </row>
    <row r="13013" spans="5:5" x14ac:dyDescent="0.35">
      <c r="E13013" s="78"/>
    </row>
    <row r="13014" spans="5:5" x14ac:dyDescent="0.35">
      <c r="E13014" s="78"/>
    </row>
    <row r="13015" spans="5:5" x14ac:dyDescent="0.35">
      <c r="E13015" s="78"/>
    </row>
    <row r="13016" spans="5:5" x14ac:dyDescent="0.35">
      <c r="E13016" s="78"/>
    </row>
    <row r="13017" spans="5:5" x14ac:dyDescent="0.35">
      <c r="E13017" s="78"/>
    </row>
    <row r="13018" spans="5:5" x14ac:dyDescent="0.35">
      <c r="E13018" s="78"/>
    </row>
    <row r="13019" spans="5:5" x14ac:dyDescent="0.35">
      <c r="E13019" s="78"/>
    </row>
    <row r="13020" spans="5:5" x14ac:dyDescent="0.35">
      <c r="E13020" s="78"/>
    </row>
    <row r="13021" spans="5:5" x14ac:dyDescent="0.35">
      <c r="E13021" s="78"/>
    </row>
    <row r="13022" spans="5:5" x14ac:dyDescent="0.35">
      <c r="E13022" s="78"/>
    </row>
    <row r="13023" spans="5:5" x14ac:dyDescent="0.35">
      <c r="E13023" s="78"/>
    </row>
    <row r="13024" spans="5:5" x14ac:dyDescent="0.35">
      <c r="E13024" s="78"/>
    </row>
    <row r="13025" spans="5:5" x14ac:dyDescent="0.35">
      <c r="E13025" s="78"/>
    </row>
    <row r="13026" spans="5:5" x14ac:dyDescent="0.35">
      <c r="E13026" s="78"/>
    </row>
    <row r="13027" spans="5:5" x14ac:dyDescent="0.35">
      <c r="E13027" s="78"/>
    </row>
    <row r="13028" spans="5:5" x14ac:dyDescent="0.35">
      <c r="E13028" s="78"/>
    </row>
    <row r="13029" spans="5:5" x14ac:dyDescent="0.35">
      <c r="E13029" s="78"/>
    </row>
    <row r="13030" spans="5:5" x14ac:dyDescent="0.35">
      <c r="E13030" s="78"/>
    </row>
    <row r="13031" spans="5:5" x14ac:dyDescent="0.35">
      <c r="E13031" s="78"/>
    </row>
    <row r="13032" spans="5:5" x14ac:dyDescent="0.35">
      <c r="E13032" s="78"/>
    </row>
    <row r="13033" spans="5:5" x14ac:dyDescent="0.35">
      <c r="E13033" s="78"/>
    </row>
    <row r="13034" spans="5:5" x14ac:dyDescent="0.35">
      <c r="E13034" s="78"/>
    </row>
    <row r="13035" spans="5:5" x14ac:dyDescent="0.35">
      <c r="E13035" s="78"/>
    </row>
    <row r="13036" spans="5:5" x14ac:dyDescent="0.35">
      <c r="E13036" s="78"/>
    </row>
    <row r="13037" spans="5:5" x14ac:dyDescent="0.35">
      <c r="E13037" s="78"/>
    </row>
    <row r="13038" spans="5:5" x14ac:dyDescent="0.35">
      <c r="E13038" s="78"/>
    </row>
    <row r="13039" spans="5:5" x14ac:dyDescent="0.35">
      <c r="E13039" s="78"/>
    </row>
    <row r="13040" spans="5:5" x14ac:dyDescent="0.35">
      <c r="E13040" s="78"/>
    </row>
    <row r="13041" spans="5:5" x14ac:dyDescent="0.35">
      <c r="E13041" s="78"/>
    </row>
    <row r="13042" spans="5:5" x14ac:dyDescent="0.35">
      <c r="E13042" s="78"/>
    </row>
    <row r="13043" spans="5:5" x14ac:dyDescent="0.35">
      <c r="E13043" s="78"/>
    </row>
    <row r="13044" spans="5:5" x14ac:dyDescent="0.35">
      <c r="E13044" s="78"/>
    </row>
    <row r="13045" spans="5:5" x14ac:dyDescent="0.35">
      <c r="E13045" s="78"/>
    </row>
    <row r="13046" spans="5:5" x14ac:dyDescent="0.35">
      <c r="E13046" s="78"/>
    </row>
    <row r="13047" spans="5:5" x14ac:dyDescent="0.35">
      <c r="E13047" s="78"/>
    </row>
    <row r="13048" spans="5:5" x14ac:dyDescent="0.35">
      <c r="E13048" s="78"/>
    </row>
    <row r="13049" spans="5:5" x14ac:dyDescent="0.35">
      <c r="E13049" s="78"/>
    </row>
    <row r="13050" spans="5:5" x14ac:dyDescent="0.35">
      <c r="E13050" s="78"/>
    </row>
    <row r="13051" spans="5:5" x14ac:dyDescent="0.35">
      <c r="E13051" s="78"/>
    </row>
    <row r="13052" spans="5:5" x14ac:dyDescent="0.35">
      <c r="E13052" s="78"/>
    </row>
    <row r="13053" spans="5:5" x14ac:dyDescent="0.35">
      <c r="E13053" s="78"/>
    </row>
    <row r="13054" spans="5:5" x14ac:dyDescent="0.35">
      <c r="E13054" s="78"/>
    </row>
    <row r="13055" spans="5:5" x14ac:dyDescent="0.35">
      <c r="E13055" s="78"/>
    </row>
    <row r="13056" spans="5:5" x14ac:dyDescent="0.35">
      <c r="E13056" s="78"/>
    </row>
    <row r="13057" spans="5:5" x14ac:dyDescent="0.35">
      <c r="E13057" s="78"/>
    </row>
    <row r="13058" spans="5:5" x14ac:dyDescent="0.35">
      <c r="E13058" s="78"/>
    </row>
    <row r="13059" spans="5:5" x14ac:dyDescent="0.35">
      <c r="E13059" s="78"/>
    </row>
    <row r="13060" spans="5:5" x14ac:dyDescent="0.35">
      <c r="E13060" s="78"/>
    </row>
    <row r="13061" spans="5:5" x14ac:dyDescent="0.35">
      <c r="E13061" s="78"/>
    </row>
    <row r="13062" spans="5:5" x14ac:dyDescent="0.35">
      <c r="E13062" s="78"/>
    </row>
    <row r="13063" spans="5:5" x14ac:dyDescent="0.35">
      <c r="E13063" s="78"/>
    </row>
    <row r="13064" spans="5:5" x14ac:dyDescent="0.35">
      <c r="E13064" s="78"/>
    </row>
    <row r="13065" spans="5:5" x14ac:dyDescent="0.35">
      <c r="E13065" s="78"/>
    </row>
    <row r="13066" spans="5:5" x14ac:dyDescent="0.35">
      <c r="E13066" s="78"/>
    </row>
    <row r="13067" spans="5:5" x14ac:dyDescent="0.35">
      <c r="E13067" s="78"/>
    </row>
    <row r="13068" spans="5:5" x14ac:dyDescent="0.35">
      <c r="E13068" s="78"/>
    </row>
    <row r="13069" spans="5:5" x14ac:dyDescent="0.35">
      <c r="E13069" s="78"/>
    </row>
    <row r="13070" spans="5:5" x14ac:dyDescent="0.35">
      <c r="E13070" s="78"/>
    </row>
    <row r="13071" spans="5:5" x14ac:dyDescent="0.35">
      <c r="E13071" s="78"/>
    </row>
    <row r="13072" spans="5:5" x14ac:dyDescent="0.35">
      <c r="E13072" s="78"/>
    </row>
    <row r="13073" spans="5:5" x14ac:dyDescent="0.35">
      <c r="E13073" s="78"/>
    </row>
    <row r="13074" spans="5:5" x14ac:dyDescent="0.35">
      <c r="E13074" s="78"/>
    </row>
    <row r="13075" spans="5:5" x14ac:dyDescent="0.35">
      <c r="E13075" s="78"/>
    </row>
    <row r="13076" spans="5:5" x14ac:dyDescent="0.35">
      <c r="E13076" s="78"/>
    </row>
    <row r="13077" spans="5:5" x14ac:dyDescent="0.35">
      <c r="E13077" s="78"/>
    </row>
    <row r="13078" spans="5:5" x14ac:dyDescent="0.35">
      <c r="E13078" s="78"/>
    </row>
    <row r="13079" spans="5:5" x14ac:dyDescent="0.35">
      <c r="E13079" s="78"/>
    </row>
    <row r="13080" spans="5:5" x14ac:dyDescent="0.35">
      <c r="E13080" s="78"/>
    </row>
    <row r="13081" spans="5:5" x14ac:dyDescent="0.35">
      <c r="E13081" s="78"/>
    </row>
    <row r="13082" spans="5:5" x14ac:dyDescent="0.35">
      <c r="E13082" s="78"/>
    </row>
    <row r="13083" spans="5:5" x14ac:dyDescent="0.35">
      <c r="E13083" s="78"/>
    </row>
    <row r="13084" spans="5:5" x14ac:dyDescent="0.35">
      <c r="E13084" s="78"/>
    </row>
    <row r="13085" spans="5:5" x14ac:dyDescent="0.35">
      <c r="E13085" s="78"/>
    </row>
    <row r="13086" spans="5:5" x14ac:dyDescent="0.35">
      <c r="E13086" s="78"/>
    </row>
    <row r="13087" spans="5:5" x14ac:dyDescent="0.35">
      <c r="E13087" s="78"/>
    </row>
    <row r="13088" spans="5:5" x14ac:dyDescent="0.35">
      <c r="E13088" s="78"/>
    </row>
    <row r="13089" spans="5:5" x14ac:dyDescent="0.35">
      <c r="E13089" s="78"/>
    </row>
    <row r="13090" spans="5:5" x14ac:dyDescent="0.35">
      <c r="E13090" s="78"/>
    </row>
    <row r="13091" spans="5:5" x14ac:dyDescent="0.35">
      <c r="E13091" s="78"/>
    </row>
    <row r="13092" spans="5:5" x14ac:dyDescent="0.35">
      <c r="E13092" s="78"/>
    </row>
    <row r="13093" spans="5:5" x14ac:dyDescent="0.35">
      <c r="E13093" s="78"/>
    </row>
    <row r="13094" spans="5:5" x14ac:dyDescent="0.35">
      <c r="E13094" s="78"/>
    </row>
    <row r="13095" spans="5:5" x14ac:dyDescent="0.35">
      <c r="E13095" s="78"/>
    </row>
    <row r="13096" spans="5:5" x14ac:dyDescent="0.35">
      <c r="E13096" s="78"/>
    </row>
    <row r="13097" spans="5:5" x14ac:dyDescent="0.35">
      <c r="E13097" s="78"/>
    </row>
    <row r="13098" spans="5:5" x14ac:dyDescent="0.35">
      <c r="E13098" s="78"/>
    </row>
    <row r="13099" spans="5:5" x14ac:dyDescent="0.35">
      <c r="E13099" s="78"/>
    </row>
    <row r="13100" spans="5:5" x14ac:dyDescent="0.35">
      <c r="E13100" s="78"/>
    </row>
    <row r="13101" spans="5:5" x14ac:dyDescent="0.35">
      <c r="E13101" s="78"/>
    </row>
    <row r="13102" spans="5:5" x14ac:dyDescent="0.35">
      <c r="E13102" s="78"/>
    </row>
    <row r="13103" spans="5:5" x14ac:dyDescent="0.35">
      <c r="E13103" s="78"/>
    </row>
    <row r="13104" spans="5:5" x14ac:dyDescent="0.35">
      <c r="E13104" s="78"/>
    </row>
    <row r="13105" spans="5:5" x14ac:dyDescent="0.35">
      <c r="E13105" s="78"/>
    </row>
    <row r="13106" spans="5:5" x14ac:dyDescent="0.35">
      <c r="E13106" s="78"/>
    </row>
    <row r="13107" spans="5:5" x14ac:dyDescent="0.35">
      <c r="E13107" s="78"/>
    </row>
    <row r="13108" spans="5:5" x14ac:dyDescent="0.35">
      <c r="E13108" s="78"/>
    </row>
    <row r="13109" spans="5:5" x14ac:dyDescent="0.35">
      <c r="E13109" s="78"/>
    </row>
    <row r="13110" spans="5:5" x14ac:dyDescent="0.35">
      <c r="E13110" s="78"/>
    </row>
    <row r="13111" spans="5:5" x14ac:dyDescent="0.35">
      <c r="E13111" s="78"/>
    </row>
    <row r="13112" spans="5:5" x14ac:dyDescent="0.35">
      <c r="E13112" s="78"/>
    </row>
    <row r="13113" spans="5:5" x14ac:dyDescent="0.35">
      <c r="E13113" s="78"/>
    </row>
    <row r="13114" spans="5:5" x14ac:dyDescent="0.35">
      <c r="E13114" s="78"/>
    </row>
    <row r="13115" spans="5:5" x14ac:dyDescent="0.35">
      <c r="E13115" s="78"/>
    </row>
    <row r="13116" spans="5:5" x14ac:dyDescent="0.35">
      <c r="E13116" s="78"/>
    </row>
    <row r="13117" spans="5:5" x14ac:dyDescent="0.35">
      <c r="E13117" s="78"/>
    </row>
    <row r="13118" spans="5:5" x14ac:dyDescent="0.35">
      <c r="E13118" s="78"/>
    </row>
    <row r="13119" spans="5:5" x14ac:dyDescent="0.35">
      <c r="E13119" s="78"/>
    </row>
    <row r="13120" spans="5:5" x14ac:dyDescent="0.35">
      <c r="E13120" s="78"/>
    </row>
    <row r="13121" spans="5:5" x14ac:dyDescent="0.35">
      <c r="E13121" s="78"/>
    </row>
    <row r="13122" spans="5:5" x14ac:dyDescent="0.35">
      <c r="E13122" s="78"/>
    </row>
    <row r="13123" spans="5:5" x14ac:dyDescent="0.35">
      <c r="E13123" s="78"/>
    </row>
    <row r="13124" spans="5:5" x14ac:dyDescent="0.35">
      <c r="E13124" s="78"/>
    </row>
    <row r="13125" spans="5:5" x14ac:dyDescent="0.35">
      <c r="E13125" s="78"/>
    </row>
    <row r="13126" spans="5:5" x14ac:dyDescent="0.35">
      <c r="E13126" s="78"/>
    </row>
    <row r="13127" spans="5:5" x14ac:dyDescent="0.35">
      <c r="E13127" s="78"/>
    </row>
    <row r="13128" spans="5:5" x14ac:dyDescent="0.35">
      <c r="E13128" s="78"/>
    </row>
    <row r="13129" spans="5:5" x14ac:dyDescent="0.35">
      <c r="E13129" s="78"/>
    </row>
    <row r="13130" spans="5:5" x14ac:dyDescent="0.35">
      <c r="E13130" s="78"/>
    </row>
    <row r="13131" spans="5:5" x14ac:dyDescent="0.35">
      <c r="E13131" s="78"/>
    </row>
    <row r="13132" spans="5:5" x14ac:dyDescent="0.35">
      <c r="E13132" s="78"/>
    </row>
    <row r="13133" spans="5:5" x14ac:dyDescent="0.35">
      <c r="E13133" s="78"/>
    </row>
    <row r="13134" spans="5:5" x14ac:dyDescent="0.35">
      <c r="E13134" s="78"/>
    </row>
    <row r="13135" spans="5:5" x14ac:dyDescent="0.35">
      <c r="E13135" s="78"/>
    </row>
    <row r="13136" spans="5:5" x14ac:dyDescent="0.35">
      <c r="E13136" s="78"/>
    </row>
    <row r="13137" spans="5:5" x14ac:dyDescent="0.35">
      <c r="E13137" s="78"/>
    </row>
    <row r="13138" spans="5:5" x14ac:dyDescent="0.35">
      <c r="E13138" s="78"/>
    </row>
    <row r="13139" spans="5:5" x14ac:dyDescent="0.35">
      <c r="E13139" s="78"/>
    </row>
    <row r="13140" spans="5:5" x14ac:dyDescent="0.35">
      <c r="E13140" s="78"/>
    </row>
    <row r="13141" spans="5:5" x14ac:dyDescent="0.35">
      <c r="E13141" s="78"/>
    </row>
    <row r="13142" spans="5:5" x14ac:dyDescent="0.35">
      <c r="E13142" s="78"/>
    </row>
    <row r="13143" spans="5:5" x14ac:dyDescent="0.35">
      <c r="E13143" s="78"/>
    </row>
    <row r="13144" spans="5:5" x14ac:dyDescent="0.35">
      <c r="E13144" s="78"/>
    </row>
    <row r="13145" spans="5:5" x14ac:dyDescent="0.35">
      <c r="E13145" s="78"/>
    </row>
    <row r="13146" spans="5:5" x14ac:dyDescent="0.35">
      <c r="E13146" s="78"/>
    </row>
    <row r="13147" spans="5:5" x14ac:dyDescent="0.35">
      <c r="E13147" s="78"/>
    </row>
    <row r="13148" spans="5:5" x14ac:dyDescent="0.35">
      <c r="E13148" s="78"/>
    </row>
    <row r="13149" spans="5:5" x14ac:dyDescent="0.35">
      <c r="E13149" s="78"/>
    </row>
    <row r="13150" spans="5:5" x14ac:dyDescent="0.35">
      <c r="E13150" s="78"/>
    </row>
    <row r="13151" spans="5:5" x14ac:dyDescent="0.35">
      <c r="E13151" s="78"/>
    </row>
    <row r="13152" spans="5:5" x14ac:dyDescent="0.35">
      <c r="E13152" s="78"/>
    </row>
    <row r="13153" spans="5:5" x14ac:dyDescent="0.35">
      <c r="E13153" s="78"/>
    </row>
    <row r="13154" spans="5:5" x14ac:dyDescent="0.35">
      <c r="E13154" s="78"/>
    </row>
    <row r="13155" spans="5:5" x14ac:dyDescent="0.35">
      <c r="E13155" s="78"/>
    </row>
    <row r="13156" spans="5:5" x14ac:dyDescent="0.35">
      <c r="E13156" s="78"/>
    </row>
    <row r="13157" spans="5:5" x14ac:dyDescent="0.35">
      <c r="E13157" s="78"/>
    </row>
    <row r="13158" spans="5:5" x14ac:dyDescent="0.35">
      <c r="E13158" s="78"/>
    </row>
    <row r="13159" spans="5:5" x14ac:dyDescent="0.35">
      <c r="E13159" s="78"/>
    </row>
    <row r="13160" spans="5:5" x14ac:dyDescent="0.35">
      <c r="E13160" s="78"/>
    </row>
    <row r="13161" spans="5:5" x14ac:dyDescent="0.35">
      <c r="E13161" s="78"/>
    </row>
    <row r="13162" spans="5:5" x14ac:dyDescent="0.35">
      <c r="E13162" s="78"/>
    </row>
    <row r="13163" spans="5:5" x14ac:dyDescent="0.35">
      <c r="E13163" s="78"/>
    </row>
    <row r="13164" spans="5:5" x14ac:dyDescent="0.35">
      <c r="E13164" s="78"/>
    </row>
    <row r="13165" spans="5:5" x14ac:dyDescent="0.35">
      <c r="E13165" s="78"/>
    </row>
    <row r="13166" spans="5:5" x14ac:dyDescent="0.35">
      <c r="E13166" s="78"/>
    </row>
    <row r="13167" spans="5:5" x14ac:dyDescent="0.35">
      <c r="E13167" s="78"/>
    </row>
    <row r="13168" spans="5:5" x14ac:dyDescent="0.35">
      <c r="E13168" s="78"/>
    </row>
    <row r="13169" spans="5:5" x14ac:dyDescent="0.35">
      <c r="E13169" s="78"/>
    </row>
    <row r="13170" spans="5:5" x14ac:dyDescent="0.35">
      <c r="E13170" s="78"/>
    </row>
    <row r="13171" spans="5:5" x14ac:dyDescent="0.35">
      <c r="E13171" s="78"/>
    </row>
    <row r="13172" spans="5:5" x14ac:dyDescent="0.35">
      <c r="E13172" s="78"/>
    </row>
    <row r="13173" spans="5:5" x14ac:dyDescent="0.35">
      <c r="E13173" s="78"/>
    </row>
    <row r="13174" spans="5:5" x14ac:dyDescent="0.35">
      <c r="E13174" s="78"/>
    </row>
    <row r="13175" spans="5:5" x14ac:dyDescent="0.35">
      <c r="E13175" s="78"/>
    </row>
    <row r="13176" spans="5:5" x14ac:dyDescent="0.35">
      <c r="E13176" s="78"/>
    </row>
    <row r="13177" spans="5:5" x14ac:dyDescent="0.35">
      <c r="E13177" s="78"/>
    </row>
    <row r="13178" spans="5:5" x14ac:dyDescent="0.35">
      <c r="E13178" s="78"/>
    </row>
    <row r="13179" spans="5:5" x14ac:dyDescent="0.35">
      <c r="E13179" s="78"/>
    </row>
    <row r="13180" spans="5:5" x14ac:dyDescent="0.35">
      <c r="E13180" s="78"/>
    </row>
    <row r="13181" spans="5:5" x14ac:dyDescent="0.35">
      <c r="E13181" s="78"/>
    </row>
    <row r="13182" spans="5:5" x14ac:dyDescent="0.35">
      <c r="E13182" s="78"/>
    </row>
    <row r="13183" spans="5:5" x14ac:dyDescent="0.35">
      <c r="E13183" s="78"/>
    </row>
    <row r="13184" spans="5:5" x14ac:dyDescent="0.35">
      <c r="E13184" s="78"/>
    </row>
    <row r="13185" spans="5:5" x14ac:dyDescent="0.35">
      <c r="E13185" s="78"/>
    </row>
    <row r="13186" spans="5:5" x14ac:dyDescent="0.35">
      <c r="E13186" s="78"/>
    </row>
    <row r="13187" spans="5:5" x14ac:dyDescent="0.35">
      <c r="E13187" s="78"/>
    </row>
    <row r="13188" spans="5:5" x14ac:dyDescent="0.35">
      <c r="E13188" s="78"/>
    </row>
    <row r="13189" spans="5:5" x14ac:dyDescent="0.35">
      <c r="E13189" s="78"/>
    </row>
    <row r="13190" spans="5:5" x14ac:dyDescent="0.35">
      <c r="E13190" s="78"/>
    </row>
    <row r="13191" spans="5:5" x14ac:dyDescent="0.35">
      <c r="E13191" s="78"/>
    </row>
    <row r="13192" spans="5:5" x14ac:dyDescent="0.35">
      <c r="E13192" s="78"/>
    </row>
    <row r="13193" spans="5:5" x14ac:dyDescent="0.35">
      <c r="E13193" s="78"/>
    </row>
    <row r="13194" spans="5:5" x14ac:dyDescent="0.35">
      <c r="E13194" s="78"/>
    </row>
    <row r="13195" spans="5:5" x14ac:dyDescent="0.35">
      <c r="E13195" s="78"/>
    </row>
    <row r="13196" spans="5:5" x14ac:dyDescent="0.35">
      <c r="E13196" s="78"/>
    </row>
    <row r="13197" spans="5:5" x14ac:dyDescent="0.35">
      <c r="E13197" s="78"/>
    </row>
    <row r="13198" spans="5:5" x14ac:dyDescent="0.35">
      <c r="E13198" s="78"/>
    </row>
    <row r="13199" spans="5:5" x14ac:dyDescent="0.35">
      <c r="E13199" s="78"/>
    </row>
    <row r="13200" spans="5:5" x14ac:dyDescent="0.35">
      <c r="E13200" s="78"/>
    </row>
    <row r="13201" spans="5:5" x14ac:dyDescent="0.35">
      <c r="E13201" s="78"/>
    </row>
    <row r="13202" spans="5:5" x14ac:dyDescent="0.35">
      <c r="E13202" s="78"/>
    </row>
    <row r="13203" spans="5:5" x14ac:dyDescent="0.35">
      <c r="E13203" s="78"/>
    </row>
    <row r="13204" spans="5:5" x14ac:dyDescent="0.35">
      <c r="E13204" s="78"/>
    </row>
    <row r="13205" spans="5:5" x14ac:dyDescent="0.35">
      <c r="E13205" s="78"/>
    </row>
    <row r="13206" spans="5:5" x14ac:dyDescent="0.35">
      <c r="E13206" s="78"/>
    </row>
    <row r="13207" spans="5:5" x14ac:dyDescent="0.35">
      <c r="E13207" s="78"/>
    </row>
    <row r="13208" spans="5:5" x14ac:dyDescent="0.35">
      <c r="E13208" s="78"/>
    </row>
    <row r="13209" spans="5:5" x14ac:dyDescent="0.35">
      <c r="E13209" s="78"/>
    </row>
    <row r="13210" spans="5:5" x14ac:dyDescent="0.35">
      <c r="E13210" s="78"/>
    </row>
    <row r="13211" spans="5:5" x14ac:dyDescent="0.35">
      <c r="E13211" s="78"/>
    </row>
    <row r="13212" spans="5:5" x14ac:dyDescent="0.35">
      <c r="E13212" s="78"/>
    </row>
    <row r="13213" spans="5:5" x14ac:dyDescent="0.35">
      <c r="E13213" s="78"/>
    </row>
    <row r="13214" spans="5:5" x14ac:dyDescent="0.35">
      <c r="E13214" s="78"/>
    </row>
    <row r="13215" spans="5:5" x14ac:dyDescent="0.35">
      <c r="E13215" s="78"/>
    </row>
    <row r="13216" spans="5:5" x14ac:dyDescent="0.35">
      <c r="E13216" s="78"/>
    </row>
    <row r="13217" spans="5:5" x14ac:dyDescent="0.35">
      <c r="E13217" s="78"/>
    </row>
    <row r="13218" spans="5:5" x14ac:dyDescent="0.35">
      <c r="E13218" s="78"/>
    </row>
    <row r="13219" spans="5:5" x14ac:dyDescent="0.35">
      <c r="E13219" s="78"/>
    </row>
    <row r="13220" spans="5:5" x14ac:dyDescent="0.35">
      <c r="E13220" s="78"/>
    </row>
    <row r="13221" spans="5:5" x14ac:dyDescent="0.35">
      <c r="E13221" s="78"/>
    </row>
    <row r="13222" spans="5:5" x14ac:dyDescent="0.35">
      <c r="E13222" s="78"/>
    </row>
    <row r="13223" spans="5:5" x14ac:dyDescent="0.35">
      <c r="E13223" s="78"/>
    </row>
    <row r="13224" spans="5:5" x14ac:dyDescent="0.35">
      <c r="E13224" s="78"/>
    </row>
    <row r="13225" spans="5:5" x14ac:dyDescent="0.35">
      <c r="E13225" s="78"/>
    </row>
    <row r="13226" spans="5:5" x14ac:dyDescent="0.35">
      <c r="E13226" s="78"/>
    </row>
    <row r="13227" spans="5:5" x14ac:dyDescent="0.35">
      <c r="E13227" s="78"/>
    </row>
    <row r="13228" spans="5:5" x14ac:dyDescent="0.35">
      <c r="E13228" s="78"/>
    </row>
    <row r="13229" spans="5:5" x14ac:dyDescent="0.35">
      <c r="E13229" s="78"/>
    </row>
    <row r="13230" spans="5:5" x14ac:dyDescent="0.35">
      <c r="E13230" s="78"/>
    </row>
    <row r="13231" spans="5:5" x14ac:dyDescent="0.35">
      <c r="E13231" s="78"/>
    </row>
    <row r="13232" spans="5:5" x14ac:dyDescent="0.35">
      <c r="E13232" s="78"/>
    </row>
    <row r="13233" spans="5:5" x14ac:dyDescent="0.35">
      <c r="E13233" s="78"/>
    </row>
    <row r="13234" spans="5:5" x14ac:dyDescent="0.35">
      <c r="E13234" s="78"/>
    </row>
    <row r="13235" spans="5:5" x14ac:dyDescent="0.35">
      <c r="E13235" s="78"/>
    </row>
    <row r="13236" spans="5:5" x14ac:dyDescent="0.35">
      <c r="E13236" s="78"/>
    </row>
    <row r="13237" spans="5:5" x14ac:dyDescent="0.35">
      <c r="E13237" s="78"/>
    </row>
    <row r="13238" spans="5:5" x14ac:dyDescent="0.35">
      <c r="E13238" s="78"/>
    </row>
    <row r="13239" spans="5:5" x14ac:dyDescent="0.35">
      <c r="E13239" s="78"/>
    </row>
    <row r="13240" spans="5:5" x14ac:dyDescent="0.35">
      <c r="E13240" s="78"/>
    </row>
    <row r="13241" spans="5:5" x14ac:dyDescent="0.35">
      <c r="E13241" s="78"/>
    </row>
    <row r="13242" spans="5:5" x14ac:dyDescent="0.35">
      <c r="E13242" s="78"/>
    </row>
    <row r="13243" spans="5:5" x14ac:dyDescent="0.35">
      <c r="E13243" s="78"/>
    </row>
    <row r="13244" spans="5:5" x14ac:dyDescent="0.35">
      <c r="E13244" s="78"/>
    </row>
    <row r="13245" spans="5:5" x14ac:dyDescent="0.35">
      <c r="E13245" s="78"/>
    </row>
    <row r="13246" spans="5:5" x14ac:dyDescent="0.35">
      <c r="E13246" s="78"/>
    </row>
    <row r="13247" spans="5:5" x14ac:dyDescent="0.35">
      <c r="E13247" s="78"/>
    </row>
    <row r="13248" spans="5:5" x14ac:dyDescent="0.35">
      <c r="E13248" s="78"/>
    </row>
    <row r="13249" spans="5:5" x14ac:dyDescent="0.35">
      <c r="E13249" s="78"/>
    </row>
    <row r="13250" spans="5:5" x14ac:dyDescent="0.35">
      <c r="E13250" s="78"/>
    </row>
    <row r="13251" spans="5:5" x14ac:dyDescent="0.35">
      <c r="E13251" s="78"/>
    </row>
    <row r="13252" spans="5:5" x14ac:dyDescent="0.35">
      <c r="E13252" s="78"/>
    </row>
    <row r="13253" spans="5:5" x14ac:dyDescent="0.35">
      <c r="E13253" s="78"/>
    </row>
    <row r="13254" spans="5:5" x14ac:dyDescent="0.35">
      <c r="E13254" s="78"/>
    </row>
    <row r="13255" spans="5:5" x14ac:dyDescent="0.35">
      <c r="E13255" s="78"/>
    </row>
    <row r="13256" spans="5:5" x14ac:dyDescent="0.35">
      <c r="E13256" s="78"/>
    </row>
    <row r="13257" spans="5:5" x14ac:dyDescent="0.35">
      <c r="E13257" s="78"/>
    </row>
    <row r="13258" spans="5:5" x14ac:dyDescent="0.35">
      <c r="E13258" s="78"/>
    </row>
    <row r="13259" spans="5:5" x14ac:dyDescent="0.35">
      <c r="E13259" s="78"/>
    </row>
    <row r="13260" spans="5:5" x14ac:dyDescent="0.35">
      <c r="E13260" s="78"/>
    </row>
    <row r="13261" spans="5:5" x14ac:dyDescent="0.35">
      <c r="E13261" s="78"/>
    </row>
    <row r="13262" spans="5:5" x14ac:dyDescent="0.35">
      <c r="E13262" s="78"/>
    </row>
    <row r="13263" spans="5:5" x14ac:dyDescent="0.35">
      <c r="E13263" s="78"/>
    </row>
    <row r="13264" spans="5:5" x14ac:dyDescent="0.35">
      <c r="E13264" s="78"/>
    </row>
    <row r="13265" spans="5:5" x14ac:dyDescent="0.35">
      <c r="E13265" s="78"/>
    </row>
    <row r="13266" spans="5:5" x14ac:dyDescent="0.35">
      <c r="E13266" s="78"/>
    </row>
    <row r="13267" spans="5:5" x14ac:dyDescent="0.35">
      <c r="E13267" s="78"/>
    </row>
    <row r="13268" spans="5:5" x14ac:dyDescent="0.35">
      <c r="E13268" s="78"/>
    </row>
    <row r="13269" spans="5:5" x14ac:dyDescent="0.35">
      <c r="E13269" s="78"/>
    </row>
    <row r="13270" spans="5:5" x14ac:dyDescent="0.35">
      <c r="E13270" s="78"/>
    </row>
    <row r="13271" spans="5:5" x14ac:dyDescent="0.35">
      <c r="E13271" s="78"/>
    </row>
    <row r="13272" spans="5:5" x14ac:dyDescent="0.35">
      <c r="E13272" s="78"/>
    </row>
    <row r="13273" spans="5:5" x14ac:dyDescent="0.35">
      <c r="E13273" s="78"/>
    </row>
    <row r="13274" spans="5:5" x14ac:dyDescent="0.35">
      <c r="E13274" s="78"/>
    </row>
    <row r="13275" spans="5:5" x14ac:dyDescent="0.35">
      <c r="E13275" s="78"/>
    </row>
    <row r="13276" spans="5:5" x14ac:dyDescent="0.35">
      <c r="E13276" s="78"/>
    </row>
    <row r="13277" spans="5:5" x14ac:dyDescent="0.35">
      <c r="E13277" s="78"/>
    </row>
    <row r="13278" spans="5:5" x14ac:dyDescent="0.35">
      <c r="E13278" s="78"/>
    </row>
    <row r="13279" spans="5:5" x14ac:dyDescent="0.35">
      <c r="E13279" s="78"/>
    </row>
    <row r="13280" spans="5:5" x14ac:dyDescent="0.35">
      <c r="E13280" s="78"/>
    </row>
    <row r="13281" spans="5:5" x14ac:dyDescent="0.35">
      <c r="E13281" s="78"/>
    </row>
    <row r="13282" spans="5:5" x14ac:dyDescent="0.35">
      <c r="E13282" s="78"/>
    </row>
    <row r="13283" spans="5:5" x14ac:dyDescent="0.35">
      <c r="E13283" s="78"/>
    </row>
    <row r="13284" spans="5:5" x14ac:dyDescent="0.35">
      <c r="E13284" s="78"/>
    </row>
    <row r="13285" spans="5:5" x14ac:dyDescent="0.35">
      <c r="E13285" s="78"/>
    </row>
    <row r="13286" spans="5:5" x14ac:dyDescent="0.35">
      <c r="E13286" s="78"/>
    </row>
    <row r="13287" spans="5:5" x14ac:dyDescent="0.35">
      <c r="E13287" s="78"/>
    </row>
    <row r="13288" spans="5:5" x14ac:dyDescent="0.35">
      <c r="E13288" s="78"/>
    </row>
    <row r="13289" spans="5:5" x14ac:dyDescent="0.35">
      <c r="E13289" s="78"/>
    </row>
    <row r="13290" spans="5:5" x14ac:dyDescent="0.35">
      <c r="E13290" s="78"/>
    </row>
    <row r="13291" spans="5:5" x14ac:dyDescent="0.35">
      <c r="E13291" s="78"/>
    </row>
    <row r="13292" spans="5:5" x14ac:dyDescent="0.35">
      <c r="E13292" s="78"/>
    </row>
    <row r="13293" spans="5:5" x14ac:dyDescent="0.35">
      <c r="E13293" s="78"/>
    </row>
    <row r="13294" spans="5:5" x14ac:dyDescent="0.35">
      <c r="E13294" s="78"/>
    </row>
    <row r="13295" spans="5:5" x14ac:dyDescent="0.35">
      <c r="E13295" s="78"/>
    </row>
    <row r="13296" spans="5:5" x14ac:dyDescent="0.35">
      <c r="E13296" s="78"/>
    </row>
    <row r="13297" spans="5:5" x14ac:dyDescent="0.35">
      <c r="E13297" s="78"/>
    </row>
    <row r="13298" spans="5:5" x14ac:dyDescent="0.35">
      <c r="E13298" s="78"/>
    </row>
    <row r="13299" spans="5:5" x14ac:dyDescent="0.35">
      <c r="E13299" s="78"/>
    </row>
    <row r="13300" spans="5:5" x14ac:dyDescent="0.35">
      <c r="E13300" s="78"/>
    </row>
    <row r="13301" spans="5:5" x14ac:dyDescent="0.35">
      <c r="E13301" s="78"/>
    </row>
    <row r="13302" spans="5:5" x14ac:dyDescent="0.35">
      <c r="E13302" s="78"/>
    </row>
    <row r="13303" spans="5:5" x14ac:dyDescent="0.35">
      <c r="E13303" s="78"/>
    </row>
    <row r="13304" spans="5:5" x14ac:dyDescent="0.35">
      <c r="E13304" s="78"/>
    </row>
    <row r="13305" spans="5:5" x14ac:dyDescent="0.35">
      <c r="E13305" s="78"/>
    </row>
    <row r="13306" spans="5:5" x14ac:dyDescent="0.35">
      <c r="E13306" s="78"/>
    </row>
    <row r="13307" spans="5:5" x14ac:dyDescent="0.35">
      <c r="E13307" s="78"/>
    </row>
    <row r="13308" spans="5:5" x14ac:dyDescent="0.35">
      <c r="E13308" s="78"/>
    </row>
    <row r="13309" spans="5:5" x14ac:dyDescent="0.35">
      <c r="E13309" s="78"/>
    </row>
    <row r="13310" spans="5:5" x14ac:dyDescent="0.35">
      <c r="E13310" s="78"/>
    </row>
    <row r="13311" spans="5:5" x14ac:dyDescent="0.35">
      <c r="E13311" s="78"/>
    </row>
    <row r="13312" spans="5:5" x14ac:dyDescent="0.35">
      <c r="E13312" s="78"/>
    </row>
    <row r="13313" spans="5:5" x14ac:dyDescent="0.35">
      <c r="E13313" s="78"/>
    </row>
    <row r="13314" spans="5:5" x14ac:dyDescent="0.35">
      <c r="E13314" s="78"/>
    </row>
    <row r="13315" spans="5:5" x14ac:dyDescent="0.35">
      <c r="E13315" s="78"/>
    </row>
    <row r="13316" spans="5:5" x14ac:dyDescent="0.35">
      <c r="E13316" s="78"/>
    </row>
    <row r="13317" spans="5:5" x14ac:dyDescent="0.35">
      <c r="E13317" s="78"/>
    </row>
    <row r="13318" spans="5:5" x14ac:dyDescent="0.35">
      <c r="E13318" s="78"/>
    </row>
    <row r="13319" spans="5:5" x14ac:dyDescent="0.35">
      <c r="E13319" s="78"/>
    </row>
    <row r="13320" spans="5:5" x14ac:dyDescent="0.35">
      <c r="E13320" s="78"/>
    </row>
    <row r="13321" spans="5:5" x14ac:dyDescent="0.35">
      <c r="E13321" s="78"/>
    </row>
    <row r="13322" spans="5:5" x14ac:dyDescent="0.35">
      <c r="E13322" s="78"/>
    </row>
    <row r="13323" spans="5:5" x14ac:dyDescent="0.35">
      <c r="E13323" s="78"/>
    </row>
    <row r="13324" spans="5:5" x14ac:dyDescent="0.35">
      <c r="E13324" s="78"/>
    </row>
    <row r="13325" spans="5:5" x14ac:dyDescent="0.35">
      <c r="E13325" s="78"/>
    </row>
    <row r="13326" spans="5:5" x14ac:dyDescent="0.35">
      <c r="E13326" s="78"/>
    </row>
    <row r="13327" spans="5:5" x14ac:dyDescent="0.35">
      <c r="E13327" s="78"/>
    </row>
    <row r="13328" spans="5:5" x14ac:dyDescent="0.35">
      <c r="E13328" s="78"/>
    </row>
    <row r="13329" spans="5:5" x14ac:dyDescent="0.35">
      <c r="E13329" s="78"/>
    </row>
    <row r="13330" spans="5:5" x14ac:dyDescent="0.35">
      <c r="E13330" s="78"/>
    </row>
    <row r="13331" spans="5:5" x14ac:dyDescent="0.35">
      <c r="E13331" s="78"/>
    </row>
    <row r="13332" spans="5:5" x14ac:dyDescent="0.35">
      <c r="E13332" s="78"/>
    </row>
    <row r="13333" spans="5:5" x14ac:dyDescent="0.35">
      <c r="E13333" s="78"/>
    </row>
    <row r="13334" spans="5:5" x14ac:dyDescent="0.35">
      <c r="E13334" s="78"/>
    </row>
    <row r="13335" spans="5:5" x14ac:dyDescent="0.35">
      <c r="E13335" s="78"/>
    </row>
    <row r="13336" spans="5:5" x14ac:dyDescent="0.35">
      <c r="E13336" s="78"/>
    </row>
    <row r="13337" spans="5:5" x14ac:dyDescent="0.35">
      <c r="E13337" s="78"/>
    </row>
    <row r="13338" spans="5:5" x14ac:dyDescent="0.35">
      <c r="E13338" s="78"/>
    </row>
    <row r="13339" spans="5:5" x14ac:dyDescent="0.35">
      <c r="E13339" s="78"/>
    </row>
    <row r="13340" spans="5:5" x14ac:dyDescent="0.35">
      <c r="E13340" s="78"/>
    </row>
    <row r="13341" spans="5:5" x14ac:dyDescent="0.35">
      <c r="E13341" s="78"/>
    </row>
    <row r="13342" spans="5:5" x14ac:dyDescent="0.35">
      <c r="E13342" s="78"/>
    </row>
    <row r="13343" spans="5:5" x14ac:dyDescent="0.35">
      <c r="E13343" s="78"/>
    </row>
    <row r="13344" spans="5:5" x14ac:dyDescent="0.35">
      <c r="E13344" s="78"/>
    </row>
    <row r="13345" spans="5:5" x14ac:dyDescent="0.35">
      <c r="E13345" s="78"/>
    </row>
    <row r="13346" spans="5:5" x14ac:dyDescent="0.35">
      <c r="E13346" s="78"/>
    </row>
    <row r="13347" spans="5:5" x14ac:dyDescent="0.35">
      <c r="E13347" s="78"/>
    </row>
    <row r="13348" spans="5:5" x14ac:dyDescent="0.35">
      <c r="E13348" s="78"/>
    </row>
    <row r="13349" spans="5:5" x14ac:dyDescent="0.35">
      <c r="E13349" s="78"/>
    </row>
    <row r="13350" spans="5:5" x14ac:dyDescent="0.35">
      <c r="E13350" s="78"/>
    </row>
    <row r="13351" spans="5:5" x14ac:dyDescent="0.35">
      <c r="E13351" s="78"/>
    </row>
    <row r="13352" spans="5:5" x14ac:dyDescent="0.35">
      <c r="E13352" s="78"/>
    </row>
    <row r="13353" spans="5:5" x14ac:dyDescent="0.35">
      <c r="E13353" s="78"/>
    </row>
    <row r="13354" spans="5:5" x14ac:dyDescent="0.35">
      <c r="E13354" s="78"/>
    </row>
    <row r="13355" spans="5:5" x14ac:dyDescent="0.35">
      <c r="E13355" s="78"/>
    </row>
    <row r="13356" spans="5:5" x14ac:dyDescent="0.35">
      <c r="E13356" s="78"/>
    </row>
    <row r="13357" spans="5:5" x14ac:dyDescent="0.35">
      <c r="E13357" s="78"/>
    </row>
    <row r="13358" spans="5:5" x14ac:dyDescent="0.35">
      <c r="E13358" s="78"/>
    </row>
    <row r="13359" spans="5:5" x14ac:dyDescent="0.35">
      <c r="E13359" s="78"/>
    </row>
    <row r="13360" spans="5:5" x14ac:dyDescent="0.35">
      <c r="E13360" s="78"/>
    </row>
    <row r="13361" spans="5:5" x14ac:dyDescent="0.35">
      <c r="E13361" s="78"/>
    </row>
    <row r="13362" spans="5:5" x14ac:dyDescent="0.35">
      <c r="E13362" s="78"/>
    </row>
    <row r="13363" spans="5:5" x14ac:dyDescent="0.35">
      <c r="E13363" s="78"/>
    </row>
    <row r="13364" spans="5:5" x14ac:dyDescent="0.35">
      <c r="E13364" s="78"/>
    </row>
    <row r="13365" spans="5:5" x14ac:dyDescent="0.35">
      <c r="E13365" s="78"/>
    </row>
    <row r="13366" spans="5:5" x14ac:dyDescent="0.35">
      <c r="E13366" s="78"/>
    </row>
    <row r="13367" spans="5:5" x14ac:dyDescent="0.35">
      <c r="E13367" s="78"/>
    </row>
    <row r="13368" spans="5:5" x14ac:dyDescent="0.35">
      <c r="E13368" s="78"/>
    </row>
    <row r="13369" spans="5:5" x14ac:dyDescent="0.35">
      <c r="E13369" s="78"/>
    </row>
    <row r="13370" spans="5:5" x14ac:dyDescent="0.35">
      <c r="E13370" s="78"/>
    </row>
    <row r="13371" spans="5:5" x14ac:dyDescent="0.35">
      <c r="E13371" s="78"/>
    </row>
    <row r="13372" spans="5:5" x14ac:dyDescent="0.35">
      <c r="E13372" s="78"/>
    </row>
    <row r="13373" spans="5:5" x14ac:dyDescent="0.35">
      <c r="E13373" s="78"/>
    </row>
    <row r="13374" spans="5:5" x14ac:dyDescent="0.35">
      <c r="E13374" s="78"/>
    </row>
    <row r="13375" spans="5:5" x14ac:dyDescent="0.35">
      <c r="E13375" s="78"/>
    </row>
    <row r="13376" spans="5:5" x14ac:dyDescent="0.35">
      <c r="E13376" s="78"/>
    </row>
    <row r="13377" spans="5:5" x14ac:dyDescent="0.35">
      <c r="E13377" s="78"/>
    </row>
    <row r="13378" spans="5:5" x14ac:dyDescent="0.35">
      <c r="E13378" s="78"/>
    </row>
    <row r="13379" spans="5:5" x14ac:dyDescent="0.35">
      <c r="E13379" s="78"/>
    </row>
    <row r="13380" spans="5:5" x14ac:dyDescent="0.35">
      <c r="E13380" s="78"/>
    </row>
    <row r="13381" spans="5:5" x14ac:dyDescent="0.35">
      <c r="E13381" s="78"/>
    </row>
    <row r="13382" spans="5:5" x14ac:dyDescent="0.35">
      <c r="E13382" s="78"/>
    </row>
    <row r="13383" spans="5:5" x14ac:dyDescent="0.35">
      <c r="E13383" s="78"/>
    </row>
    <row r="13384" spans="5:5" x14ac:dyDescent="0.35">
      <c r="E13384" s="78"/>
    </row>
    <row r="13385" spans="5:5" x14ac:dyDescent="0.35">
      <c r="E13385" s="78"/>
    </row>
    <row r="13386" spans="5:5" x14ac:dyDescent="0.35">
      <c r="E13386" s="78"/>
    </row>
    <row r="13387" spans="5:5" x14ac:dyDescent="0.35">
      <c r="E13387" s="78"/>
    </row>
    <row r="13388" spans="5:5" x14ac:dyDescent="0.35">
      <c r="E13388" s="78"/>
    </row>
    <row r="13389" spans="5:5" x14ac:dyDescent="0.35">
      <c r="E13389" s="78"/>
    </row>
    <row r="13390" spans="5:5" x14ac:dyDescent="0.35">
      <c r="E13390" s="78"/>
    </row>
    <row r="13391" spans="5:5" x14ac:dyDescent="0.35">
      <c r="E13391" s="78"/>
    </row>
    <row r="13392" spans="5:5" x14ac:dyDescent="0.35">
      <c r="E13392" s="78"/>
    </row>
    <row r="13393" spans="5:5" x14ac:dyDescent="0.35">
      <c r="E13393" s="78"/>
    </row>
    <row r="13394" spans="5:5" x14ac:dyDescent="0.35">
      <c r="E13394" s="78"/>
    </row>
    <row r="13395" spans="5:5" x14ac:dyDescent="0.35">
      <c r="E13395" s="78"/>
    </row>
    <row r="13396" spans="5:5" x14ac:dyDescent="0.35">
      <c r="E13396" s="78"/>
    </row>
    <row r="13397" spans="5:5" x14ac:dyDescent="0.35">
      <c r="E13397" s="78"/>
    </row>
    <row r="13398" spans="5:5" x14ac:dyDescent="0.35">
      <c r="E13398" s="78"/>
    </row>
    <row r="13399" spans="5:5" x14ac:dyDescent="0.35">
      <c r="E13399" s="78"/>
    </row>
    <row r="13400" spans="5:5" x14ac:dyDescent="0.35">
      <c r="E13400" s="78"/>
    </row>
    <row r="13401" spans="5:5" x14ac:dyDescent="0.35">
      <c r="E13401" s="78"/>
    </row>
    <row r="13402" spans="5:5" x14ac:dyDescent="0.35">
      <c r="E13402" s="78"/>
    </row>
    <row r="13403" spans="5:5" x14ac:dyDescent="0.35">
      <c r="E13403" s="78"/>
    </row>
    <row r="13404" spans="5:5" x14ac:dyDescent="0.35">
      <c r="E13404" s="78"/>
    </row>
    <row r="13405" spans="5:5" x14ac:dyDescent="0.35">
      <c r="E13405" s="78"/>
    </row>
    <row r="13406" spans="5:5" x14ac:dyDescent="0.35">
      <c r="E13406" s="78"/>
    </row>
    <row r="13407" spans="5:5" x14ac:dyDescent="0.35">
      <c r="E13407" s="78"/>
    </row>
    <row r="13408" spans="5:5" x14ac:dyDescent="0.35">
      <c r="E13408" s="78"/>
    </row>
    <row r="13409" spans="5:5" x14ac:dyDescent="0.35">
      <c r="E13409" s="78"/>
    </row>
    <row r="13410" spans="5:5" x14ac:dyDescent="0.35">
      <c r="E13410" s="78"/>
    </row>
    <row r="13411" spans="5:5" x14ac:dyDescent="0.35">
      <c r="E13411" s="78"/>
    </row>
    <row r="13412" spans="5:5" x14ac:dyDescent="0.35">
      <c r="E13412" s="78"/>
    </row>
    <row r="13413" spans="5:5" x14ac:dyDescent="0.35">
      <c r="E13413" s="78"/>
    </row>
    <row r="13414" spans="5:5" x14ac:dyDescent="0.35">
      <c r="E13414" s="78"/>
    </row>
    <row r="13415" spans="5:5" x14ac:dyDescent="0.35">
      <c r="E13415" s="78"/>
    </row>
    <row r="13416" spans="5:5" x14ac:dyDescent="0.35">
      <c r="E13416" s="78"/>
    </row>
    <row r="13417" spans="5:5" x14ac:dyDescent="0.35">
      <c r="E13417" s="78"/>
    </row>
    <row r="13418" spans="5:5" x14ac:dyDescent="0.35">
      <c r="E13418" s="78"/>
    </row>
    <row r="13419" spans="5:5" x14ac:dyDescent="0.35">
      <c r="E13419" s="78"/>
    </row>
    <row r="13420" spans="5:5" x14ac:dyDescent="0.35">
      <c r="E13420" s="78"/>
    </row>
    <row r="13421" spans="5:5" x14ac:dyDescent="0.35">
      <c r="E13421" s="78"/>
    </row>
    <row r="13422" spans="5:5" x14ac:dyDescent="0.35">
      <c r="E13422" s="78"/>
    </row>
    <row r="13423" spans="5:5" x14ac:dyDescent="0.35">
      <c r="E13423" s="78"/>
    </row>
    <row r="13424" spans="5:5" x14ac:dyDescent="0.35">
      <c r="E13424" s="78"/>
    </row>
    <row r="13425" spans="5:5" x14ac:dyDescent="0.35">
      <c r="E13425" s="78"/>
    </row>
    <row r="13426" spans="5:5" x14ac:dyDescent="0.35">
      <c r="E13426" s="78"/>
    </row>
    <row r="13427" spans="5:5" x14ac:dyDescent="0.35">
      <c r="E13427" s="78"/>
    </row>
    <row r="13428" spans="5:5" x14ac:dyDescent="0.35">
      <c r="E13428" s="78"/>
    </row>
    <row r="13429" spans="5:5" x14ac:dyDescent="0.35">
      <c r="E13429" s="78"/>
    </row>
    <row r="13430" spans="5:5" x14ac:dyDescent="0.35">
      <c r="E13430" s="78"/>
    </row>
    <row r="13431" spans="5:5" x14ac:dyDescent="0.35">
      <c r="E13431" s="78"/>
    </row>
    <row r="13432" spans="5:5" x14ac:dyDescent="0.35">
      <c r="E13432" s="78"/>
    </row>
    <row r="13433" spans="5:5" x14ac:dyDescent="0.35">
      <c r="E13433" s="78"/>
    </row>
    <row r="13434" spans="5:5" x14ac:dyDescent="0.35">
      <c r="E13434" s="78"/>
    </row>
    <row r="13435" spans="5:5" x14ac:dyDescent="0.35">
      <c r="E13435" s="78"/>
    </row>
    <row r="13436" spans="5:5" x14ac:dyDescent="0.35">
      <c r="E13436" s="78"/>
    </row>
    <row r="13437" spans="5:5" x14ac:dyDescent="0.35">
      <c r="E13437" s="78"/>
    </row>
    <row r="13438" spans="5:5" x14ac:dyDescent="0.35">
      <c r="E13438" s="78"/>
    </row>
    <row r="13439" spans="5:5" x14ac:dyDescent="0.35">
      <c r="E13439" s="78"/>
    </row>
    <row r="13440" spans="5:5" x14ac:dyDescent="0.35">
      <c r="E13440" s="78"/>
    </row>
    <row r="13441" spans="5:5" x14ac:dyDescent="0.35">
      <c r="E13441" s="78"/>
    </row>
    <row r="13442" spans="5:5" x14ac:dyDescent="0.35">
      <c r="E13442" s="78"/>
    </row>
    <row r="13443" spans="5:5" x14ac:dyDescent="0.35">
      <c r="E13443" s="78"/>
    </row>
    <row r="13444" spans="5:5" x14ac:dyDescent="0.35">
      <c r="E13444" s="78"/>
    </row>
    <row r="13445" spans="5:5" x14ac:dyDescent="0.35">
      <c r="E13445" s="78"/>
    </row>
    <row r="13446" spans="5:5" x14ac:dyDescent="0.35">
      <c r="E13446" s="78"/>
    </row>
    <row r="13447" spans="5:5" x14ac:dyDescent="0.35">
      <c r="E13447" s="78"/>
    </row>
    <row r="13448" spans="5:5" x14ac:dyDescent="0.35">
      <c r="E13448" s="78"/>
    </row>
    <row r="13449" spans="5:5" x14ac:dyDescent="0.35">
      <c r="E13449" s="78"/>
    </row>
    <row r="13450" spans="5:5" x14ac:dyDescent="0.35">
      <c r="E13450" s="78"/>
    </row>
    <row r="13451" spans="5:5" x14ac:dyDescent="0.35">
      <c r="E13451" s="78"/>
    </row>
    <row r="13452" spans="5:5" x14ac:dyDescent="0.35">
      <c r="E13452" s="78"/>
    </row>
    <row r="13453" spans="5:5" x14ac:dyDescent="0.35">
      <c r="E13453" s="78"/>
    </row>
    <row r="13454" spans="5:5" x14ac:dyDescent="0.35">
      <c r="E13454" s="78"/>
    </row>
    <row r="13455" spans="5:5" x14ac:dyDescent="0.35">
      <c r="E13455" s="78"/>
    </row>
    <row r="13456" spans="5:5" x14ac:dyDescent="0.35">
      <c r="E13456" s="78"/>
    </row>
    <row r="13457" spans="5:5" x14ac:dyDescent="0.35">
      <c r="E13457" s="78"/>
    </row>
    <row r="13458" spans="5:5" x14ac:dyDescent="0.35">
      <c r="E13458" s="78"/>
    </row>
    <row r="13459" spans="5:5" x14ac:dyDescent="0.35">
      <c r="E13459" s="78"/>
    </row>
    <row r="13460" spans="5:5" x14ac:dyDescent="0.35">
      <c r="E13460" s="78"/>
    </row>
    <row r="13461" spans="5:5" x14ac:dyDescent="0.35">
      <c r="E13461" s="78"/>
    </row>
    <row r="13462" spans="5:5" x14ac:dyDescent="0.35">
      <c r="E13462" s="78"/>
    </row>
    <row r="13463" spans="5:5" x14ac:dyDescent="0.35">
      <c r="E13463" s="78"/>
    </row>
    <row r="13464" spans="5:5" x14ac:dyDescent="0.35">
      <c r="E13464" s="78"/>
    </row>
    <row r="13465" spans="5:5" x14ac:dyDescent="0.35">
      <c r="E13465" s="78"/>
    </row>
    <row r="13466" spans="5:5" x14ac:dyDescent="0.35">
      <c r="E13466" s="78"/>
    </row>
    <row r="13467" spans="5:5" x14ac:dyDescent="0.35">
      <c r="E13467" s="78"/>
    </row>
    <row r="13468" spans="5:5" x14ac:dyDescent="0.35">
      <c r="E13468" s="78"/>
    </row>
    <row r="13469" spans="5:5" x14ac:dyDescent="0.35">
      <c r="E13469" s="78"/>
    </row>
    <row r="13470" spans="5:5" x14ac:dyDescent="0.35">
      <c r="E13470" s="78"/>
    </row>
    <row r="13471" spans="5:5" x14ac:dyDescent="0.35">
      <c r="E13471" s="78"/>
    </row>
    <row r="13472" spans="5:5" x14ac:dyDescent="0.35">
      <c r="E13472" s="78"/>
    </row>
    <row r="13473" spans="5:5" x14ac:dyDescent="0.35">
      <c r="E13473" s="78"/>
    </row>
    <row r="13474" spans="5:5" x14ac:dyDescent="0.35">
      <c r="E13474" s="78"/>
    </row>
    <row r="13475" spans="5:5" x14ac:dyDescent="0.35">
      <c r="E13475" s="78"/>
    </row>
    <row r="13476" spans="5:5" x14ac:dyDescent="0.35">
      <c r="E13476" s="78"/>
    </row>
    <row r="13477" spans="5:5" x14ac:dyDescent="0.35">
      <c r="E13477" s="78"/>
    </row>
    <row r="13478" spans="5:5" x14ac:dyDescent="0.35">
      <c r="E13478" s="78"/>
    </row>
    <row r="13479" spans="5:5" x14ac:dyDescent="0.35">
      <c r="E13479" s="78"/>
    </row>
    <row r="13480" spans="5:5" x14ac:dyDescent="0.35">
      <c r="E13480" s="78"/>
    </row>
    <row r="13481" spans="5:5" x14ac:dyDescent="0.35">
      <c r="E13481" s="78"/>
    </row>
    <row r="13482" spans="5:5" x14ac:dyDescent="0.35">
      <c r="E13482" s="78"/>
    </row>
    <row r="13483" spans="5:5" x14ac:dyDescent="0.35">
      <c r="E13483" s="78"/>
    </row>
    <row r="13484" spans="5:5" x14ac:dyDescent="0.35">
      <c r="E13484" s="78"/>
    </row>
    <row r="13485" spans="5:5" x14ac:dyDescent="0.35">
      <c r="E13485" s="78"/>
    </row>
    <row r="13486" spans="5:5" x14ac:dyDescent="0.35">
      <c r="E13486" s="78"/>
    </row>
    <row r="13487" spans="5:5" x14ac:dyDescent="0.35">
      <c r="E13487" s="78"/>
    </row>
    <row r="13488" spans="5:5" x14ac:dyDescent="0.35">
      <c r="E13488" s="78"/>
    </row>
    <row r="13489" spans="5:5" x14ac:dyDescent="0.35">
      <c r="E13489" s="78"/>
    </row>
    <row r="13490" spans="5:5" x14ac:dyDescent="0.35">
      <c r="E13490" s="78"/>
    </row>
    <row r="13491" spans="5:5" x14ac:dyDescent="0.35">
      <c r="E13491" s="78"/>
    </row>
    <row r="13492" spans="5:5" x14ac:dyDescent="0.35">
      <c r="E13492" s="78"/>
    </row>
    <row r="13493" spans="5:5" x14ac:dyDescent="0.35">
      <c r="E13493" s="78"/>
    </row>
    <row r="13494" spans="5:5" x14ac:dyDescent="0.35">
      <c r="E13494" s="78"/>
    </row>
    <row r="13495" spans="5:5" x14ac:dyDescent="0.35">
      <c r="E13495" s="78"/>
    </row>
    <row r="13496" spans="5:5" x14ac:dyDescent="0.35">
      <c r="E13496" s="78"/>
    </row>
    <row r="13497" spans="5:5" x14ac:dyDescent="0.35">
      <c r="E13497" s="78"/>
    </row>
    <row r="13498" spans="5:5" x14ac:dyDescent="0.35">
      <c r="E13498" s="78"/>
    </row>
    <row r="13499" spans="5:5" x14ac:dyDescent="0.35">
      <c r="E13499" s="78"/>
    </row>
    <row r="13500" spans="5:5" x14ac:dyDescent="0.35">
      <c r="E13500" s="78"/>
    </row>
    <row r="13501" spans="5:5" x14ac:dyDescent="0.35">
      <c r="E13501" s="78"/>
    </row>
    <row r="13502" spans="5:5" x14ac:dyDescent="0.35">
      <c r="E13502" s="78"/>
    </row>
    <row r="13503" spans="5:5" x14ac:dyDescent="0.35">
      <c r="E13503" s="78"/>
    </row>
    <row r="13504" spans="5:5" x14ac:dyDescent="0.35">
      <c r="E13504" s="78"/>
    </row>
    <row r="13505" spans="5:5" x14ac:dyDescent="0.35">
      <c r="E13505" s="78"/>
    </row>
    <row r="13506" spans="5:5" x14ac:dyDescent="0.35">
      <c r="E13506" s="78"/>
    </row>
    <row r="13507" spans="5:5" x14ac:dyDescent="0.35">
      <c r="E13507" s="78"/>
    </row>
    <row r="13508" spans="5:5" x14ac:dyDescent="0.35">
      <c r="E13508" s="78"/>
    </row>
    <row r="13509" spans="5:5" x14ac:dyDescent="0.35">
      <c r="E13509" s="78"/>
    </row>
    <row r="13510" spans="5:5" x14ac:dyDescent="0.35">
      <c r="E13510" s="78"/>
    </row>
    <row r="13511" spans="5:5" x14ac:dyDescent="0.35">
      <c r="E13511" s="78"/>
    </row>
    <row r="13512" spans="5:5" x14ac:dyDescent="0.35">
      <c r="E13512" s="78"/>
    </row>
    <row r="13513" spans="5:5" x14ac:dyDescent="0.35">
      <c r="E13513" s="78"/>
    </row>
    <row r="13514" spans="5:5" x14ac:dyDescent="0.35">
      <c r="E13514" s="78"/>
    </row>
    <row r="13515" spans="5:5" x14ac:dyDescent="0.35">
      <c r="E13515" s="78"/>
    </row>
    <row r="13516" spans="5:5" x14ac:dyDescent="0.35">
      <c r="E13516" s="78"/>
    </row>
    <row r="13517" spans="5:5" x14ac:dyDescent="0.35">
      <c r="E13517" s="78"/>
    </row>
    <row r="13518" spans="5:5" x14ac:dyDescent="0.35">
      <c r="E13518" s="78"/>
    </row>
    <row r="13519" spans="5:5" x14ac:dyDescent="0.35">
      <c r="E13519" s="78"/>
    </row>
    <row r="13520" spans="5:5" x14ac:dyDescent="0.35">
      <c r="E13520" s="78"/>
    </row>
    <row r="13521" spans="5:5" x14ac:dyDescent="0.35">
      <c r="E13521" s="78"/>
    </row>
    <row r="13522" spans="5:5" x14ac:dyDescent="0.35">
      <c r="E13522" s="78"/>
    </row>
    <row r="13523" spans="5:5" x14ac:dyDescent="0.35">
      <c r="E13523" s="78"/>
    </row>
    <row r="13524" spans="5:5" x14ac:dyDescent="0.35">
      <c r="E13524" s="78"/>
    </row>
    <row r="13525" spans="5:5" x14ac:dyDescent="0.35">
      <c r="E13525" s="78"/>
    </row>
    <row r="13526" spans="5:5" x14ac:dyDescent="0.35">
      <c r="E13526" s="78"/>
    </row>
    <row r="13527" spans="5:5" x14ac:dyDescent="0.35">
      <c r="E13527" s="78"/>
    </row>
    <row r="13528" spans="5:5" x14ac:dyDescent="0.35">
      <c r="E13528" s="78"/>
    </row>
    <row r="13529" spans="5:5" x14ac:dyDescent="0.35">
      <c r="E13529" s="78"/>
    </row>
    <row r="13530" spans="5:5" x14ac:dyDescent="0.35">
      <c r="E13530" s="78"/>
    </row>
    <row r="13531" spans="5:5" x14ac:dyDescent="0.35">
      <c r="E13531" s="78"/>
    </row>
    <row r="13532" spans="5:5" x14ac:dyDescent="0.35">
      <c r="E13532" s="78"/>
    </row>
    <row r="13533" spans="5:5" x14ac:dyDescent="0.35">
      <c r="E13533" s="78"/>
    </row>
    <row r="13534" spans="5:5" x14ac:dyDescent="0.35">
      <c r="E13534" s="78"/>
    </row>
    <row r="13535" spans="5:5" x14ac:dyDescent="0.35">
      <c r="E13535" s="78"/>
    </row>
    <row r="13536" spans="5:5" x14ac:dyDescent="0.35">
      <c r="E13536" s="78"/>
    </row>
    <row r="13537" spans="5:5" x14ac:dyDescent="0.35">
      <c r="E13537" s="78"/>
    </row>
    <row r="13538" spans="5:5" x14ac:dyDescent="0.35">
      <c r="E13538" s="78"/>
    </row>
    <row r="13539" spans="5:5" x14ac:dyDescent="0.35">
      <c r="E13539" s="78"/>
    </row>
    <row r="13540" spans="5:5" x14ac:dyDescent="0.35">
      <c r="E13540" s="78"/>
    </row>
    <row r="13541" spans="5:5" x14ac:dyDescent="0.35">
      <c r="E13541" s="78"/>
    </row>
    <row r="13542" spans="5:5" x14ac:dyDescent="0.35">
      <c r="E13542" s="78"/>
    </row>
    <row r="13543" spans="5:5" x14ac:dyDescent="0.35">
      <c r="E13543" s="78"/>
    </row>
    <row r="13544" spans="5:5" x14ac:dyDescent="0.35">
      <c r="E13544" s="78"/>
    </row>
    <row r="13545" spans="5:5" x14ac:dyDescent="0.35">
      <c r="E13545" s="78"/>
    </row>
    <row r="13546" spans="5:5" x14ac:dyDescent="0.35">
      <c r="E13546" s="78"/>
    </row>
    <row r="13547" spans="5:5" x14ac:dyDescent="0.35">
      <c r="E13547" s="78"/>
    </row>
    <row r="13548" spans="5:5" x14ac:dyDescent="0.35">
      <c r="E13548" s="78"/>
    </row>
    <row r="13549" spans="5:5" x14ac:dyDescent="0.35">
      <c r="E13549" s="78"/>
    </row>
    <row r="13550" spans="5:5" x14ac:dyDescent="0.35">
      <c r="E13550" s="78"/>
    </row>
    <row r="13551" spans="5:5" x14ac:dyDescent="0.35">
      <c r="E13551" s="78"/>
    </row>
    <row r="13552" spans="5:5" x14ac:dyDescent="0.35">
      <c r="E13552" s="78"/>
    </row>
    <row r="13553" spans="5:5" x14ac:dyDescent="0.35">
      <c r="E13553" s="78"/>
    </row>
    <row r="13554" spans="5:5" x14ac:dyDescent="0.35">
      <c r="E13554" s="78"/>
    </row>
    <row r="13555" spans="5:5" x14ac:dyDescent="0.35">
      <c r="E13555" s="78"/>
    </row>
    <row r="13556" spans="5:5" x14ac:dyDescent="0.35">
      <c r="E13556" s="78"/>
    </row>
    <row r="13557" spans="5:5" x14ac:dyDescent="0.35">
      <c r="E13557" s="78"/>
    </row>
    <row r="13558" spans="5:5" x14ac:dyDescent="0.35">
      <c r="E13558" s="78"/>
    </row>
    <row r="13559" spans="5:5" x14ac:dyDescent="0.35">
      <c r="E13559" s="78"/>
    </row>
    <row r="13560" spans="5:5" x14ac:dyDescent="0.35">
      <c r="E13560" s="78"/>
    </row>
    <row r="13561" spans="5:5" x14ac:dyDescent="0.35">
      <c r="E13561" s="78"/>
    </row>
    <row r="13562" spans="5:5" x14ac:dyDescent="0.35">
      <c r="E13562" s="78"/>
    </row>
    <row r="13563" spans="5:5" x14ac:dyDescent="0.35">
      <c r="E13563" s="78"/>
    </row>
    <row r="13564" spans="5:5" x14ac:dyDescent="0.35">
      <c r="E13564" s="78"/>
    </row>
    <row r="13565" spans="5:5" x14ac:dyDescent="0.35">
      <c r="E13565" s="78"/>
    </row>
    <row r="13566" spans="5:5" x14ac:dyDescent="0.35">
      <c r="E13566" s="78"/>
    </row>
    <row r="13567" spans="5:5" x14ac:dyDescent="0.35">
      <c r="E13567" s="78"/>
    </row>
    <row r="13568" spans="5:5" x14ac:dyDescent="0.35">
      <c r="E13568" s="78"/>
    </row>
    <row r="13569" spans="5:5" x14ac:dyDescent="0.35">
      <c r="E13569" s="78"/>
    </row>
    <row r="13570" spans="5:5" x14ac:dyDescent="0.35">
      <c r="E13570" s="78"/>
    </row>
    <row r="13571" spans="5:5" x14ac:dyDescent="0.35">
      <c r="E13571" s="78"/>
    </row>
    <row r="13572" spans="5:5" x14ac:dyDescent="0.35">
      <c r="E13572" s="78"/>
    </row>
    <row r="13573" spans="5:5" x14ac:dyDescent="0.35">
      <c r="E13573" s="78"/>
    </row>
    <row r="13574" spans="5:5" x14ac:dyDescent="0.35">
      <c r="E13574" s="78"/>
    </row>
    <row r="13575" spans="5:5" x14ac:dyDescent="0.35">
      <c r="E13575" s="78"/>
    </row>
    <row r="13576" spans="5:5" x14ac:dyDescent="0.35">
      <c r="E13576" s="78"/>
    </row>
    <row r="13577" spans="5:5" x14ac:dyDescent="0.35">
      <c r="E13577" s="78"/>
    </row>
    <row r="13578" spans="5:5" x14ac:dyDescent="0.35">
      <c r="E13578" s="78"/>
    </row>
    <row r="13579" spans="5:5" x14ac:dyDescent="0.35">
      <c r="E13579" s="78"/>
    </row>
    <row r="13580" spans="5:5" x14ac:dyDescent="0.35">
      <c r="E13580" s="78"/>
    </row>
    <row r="13581" spans="5:5" x14ac:dyDescent="0.35">
      <c r="E13581" s="78"/>
    </row>
    <row r="13582" spans="5:5" x14ac:dyDescent="0.35">
      <c r="E13582" s="78"/>
    </row>
    <row r="13583" spans="5:5" x14ac:dyDescent="0.35">
      <c r="E13583" s="78"/>
    </row>
    <row r="13584" spans="5:5" x14ac:dyDescent="0.35">
      <c r="E13584" s="78"/>
    </row>
    <row r="13585" spans="5:5" x14ac:dyDescent="0.35">
      <c r="E13585" s="78"/>
    </row>
    <row r="13586" spans="5:5" x14ac:dyDescent="0.35">
      <c r="E13586" s="78"/>
    </row>
    <row r="13587" spans="5:5" x14ac:dyDescent="0.35">
      <c r="E13587" s="78"/>
    </row>
    <row r="13588" spans="5:5" x14ac:dyDescent="0.35">
      <c r="E13588" s="78"/>
    </row>
    <row r="13589" spans="5:5" x14ac:dyDescent="0.35">
      <c r="E13589" s="78"/>
    </row>
    <row r="13590" spans="5:5" x14ac:dyDescent="0.35">
      <c r="E13590" s="78"/>
    </row>
    <row r="13591" spans="5:5" x14ac:dyDescent="0.35">
      <c r="E13591" s="78"/>
    </row>
    <row r="13592" spans="5:5" x14ac:dyDescent="0.35">
      <c r="E13592" s="78"/>
    </row>
    <row r="13593" spans="5:5" x14ac:dyDescent="0.35">
      <c r="E13593" s="78"/>
    </row>
    <row r="13594" spans="5:5" x14ac:dyDescent="0.35">
      <c r="E13594" s="78"/>
    </row>
    <row r="13595" spans="5:5" x14ac:dyDescent="0.35">
      <c r="E13595" s="78"/>
    </row>
    <row r="13596" spans="5:5" x14ac:dyDescent="0.35">
      <c r="E13596" s="78"/>
    </row>
    <row r="13597" spans="5:5" x14ac:dyDescent="0.35">
      <c r="E13597" s="78"/>
    </row>
    <row r="13598" spans="5:5" x14ac:dyDescent="0.35">
      <c r="E13598" s="78"/>
    </row>
    <row r="13599" spans="5:5" x14ac:dyDescent="0.35">
      <c r="E13599" s="78"/>
    </row>
    <row r="13600" spans="5:5" x14ac:dyDescent="0.35">
      <c r="E13600" s="78"/>
    </row>
    <row r="13601" spans="5:5" x14ac:dyDescent="0.35">
      <c r="E13601" s="78"/>
    </row>
    <row r="13602" spans="5:5" x14ac:dyDescent="0.35">
      <c r="E13602" s="78"/>
    </row>
    <row r="13603" spans="5:5" x14ac:dyDescent="0.35">
      <c r="E13603" s="78"/>
    </row>
    <row r="13604" spans="5:5" x14ac:dyDescent="0.35">
      <c r="E13604" s="78"/>
    </row>
    <row r="13605" spans="5:5" x14ac:dyDescent="0.35">
      <c r="E13605" s="78"/>
    </row>
    <row r="13606" spans="5:5" x14ac:dyDescent="0.35">
      <c r="E13606" s="78"/>
    </row>
    <row r="13607" spans="5:5" x14ac:dyDescent="0.35">
      <c r="E13607" s="78"/>
    </row>
    <row r="13608" spans="5:5" x14ac:dyDescent="0.35">
      <c r="E13608" s="78"/>
    </row>
    <row r="13609" spans="5:5" x14ac:dyDescent="0.35">
      <c r="E13609" s="78"/>
    </row>
    <row r="13610" spans="5:5" x14ac:dyDescent="0.35">
      <c r="E13610" s="78"/>
    </row>
    <row r="13611" spans="5:5" x14ac:dyDescent="0.35">
      <c r="E13611" s="78"/>
    </row>
    <row r="13612" spans="5:5" x14ac:dyDescent="0.35">
      <c r="E13612" s="78"/>
    </row>
    <row r="13613" spans="5:5" x14ac:dyDescent="0.35">
      <c r="E13613" s="78"/>
    </row>
    <row r="13614" spans="5:5" x14ac:dyDescent="0.35">
      <c r="E13614" s="78"/>
    </row>
    <row r="13615" spans="5:5" x14ac:dyDescent="0.35">
      <c r="E13615" s="78"/>
    </row>
    <row r="13616" spans="5:5" x14ac:dyDescent="0.35">
      <c r="E13616" s="78"/>
    </row>
    <row r="13617" spans="5:5" x14ac:dyDescent="0.35">
      <c r="E13617" s="78"/>
    </row>
    <row r="13618" spans="5:5" x14ac:dyDescent="0.35">
      <c r="E13618" s="78"/>
    </row>
    <row r="13619" spans="5:5" x14ac:dyDescent="0.35">
      <c r="E13619" s="78"/>
    </row>
    <row r="13620" spans="5:5" x14ac:dyDescent="0.35">
      <c r="E13620" s="78"/>
    </row>
    <row r="13621" spans="5:5" x14ac:dyDescent="0.35">
      <c r="E13621" s="78"/>
    </row>
    <row r="13622" spans="5:5" x14ac:dyDescent="0.35">
      <c r="E13622" s="78"/>
    </row>
    <row r="13623" spans="5:5" x14ac:dyDescent="0.35">
      <c r="E13623" s="78"/>
    </row>
    <row r="13624" spans="5:5" x14ac:dyDescent="0.35">
      <c r="E13624" s="78"/>
    </row>
    <row r="13625" spans="5:5" x14ac:dyDescent="0.35">
      <c r="E13625" s="78"/>
    </row>
    <row r="13626" spans="5:5" x14ac:dyDescent="0.35">
      <c r="E13626" s="78"/>
    </row>
    <row r="13627" spans="5:5" x14ac:dyDescent="0.35">
      <c r="E13627" s="78"/>
    </row>
    <row r="13628" spans="5:5" x14ac:dyDescent="0.35">
      <c r="E13628" s="78"/>
    </row>
    <row r="13629" spans="5:5" x14ac:dyDescent="0.35">
      <c r="E13629" s="78"/>
    </row>
    <row r="13630" spans="5:5" x14ac:dyDescent="0.35">
      <c r="E13630" s="78"/>
    </row>
    <row r="13631" spans="5:5" x14ac:dyDescent="0.35">
      <c r="E13631" s="78"/>
    </row>
    <row r="13632" spans="5:5" x14ac:dyDescent="0.35">
      <c r="E13632" s="78"/>
    </row>
    <row r="13633" spans="5:5" x14ac:dyDescent="0.35">
      <c r="E13633" s="78"/>
    </row>
    <row r="13634" spans="5:5" x14ac:dyDescent="0.35">
      <c r="E13634" s="78"/>
    </row>
    <row r="13635" spans="5:5" x14ac:dyDescent="0.35">
      <c r="E13635" s="78"/>
    </row>
    <row r="13636" spans="5:5" x14ac:dyDescent="0.35">
      <c r="E13636" s="78"/>
    </row>
    <row r="13637" spans="5:5" x14ac:dyDescent="0.35">
      <c r="E13637" s="78"/>
    </row>
    <row r="13638" spans="5:5" x14ac:dyDescent="0.35">
      <c r="E13638" s="78"/>
    </row>
    <row r="13639" spans="5:5" x14ac:dyDescent="0.35">
      <c r="E13639" s="78"/>
    </row>
    <row r="13640" spans="5:5" x14ac:dyDescent="0.35">
      <c r="E13640" s="78"/>
    </row>
    <row r="13641" spans="5:5" x14ac:dyDescent="0.35">
      <c r="E13641" s="78"/>
    </row>
    <row r="13642" spans="5:5" x14ac:dyDescent="0.35">
      <c r="E13642" s="78"/>
    </row>
    <row r="13643" spans="5:5" x14ac:dyDescent="0.35">
      <c r="E13643" s="78"/>
    </row>
    <row r="13644" spans="5:5" x14ac:dyDescent="0.35">
      <c r="E13644" s="78"/>
    </row>
    <row r="13645" spans="5:5" x14ac:dyDescent="0.35">
      <c r="E13645" s="78"/>
    </row>
    <row r="13646" spans="5:5" x14ac:dyDescent="0.35">
      <c r="E13646" s="78"/>
    </row>
    <row r="13647" spans="5:5" x14ac:dyDescent="0.35">
      <c r="E13647" s="78"/>
    </row>
    <row r="13648" spans="5:5" x14ac:dyDescent="0.35">
      <c r="E13648" s="78"/>
    </row>
    <row r="13649" spans="5:5" x14ac:dyDescent="0.35">
      <c r="E13649" s="78"/>
    </row>
    <row r="13650" spans="5:5" x14ac:dyDescent="0.35">
      <c r="E13650" s="78"/>
    </row>
    <row r="13651" spans="5:5" x14ac:dyDescent="0.35">
      <c r="E13651" s="78"/>
    </row>
    <row r="13652" spans="5:5" x14ac:dyDescent="0.35">
      <c r="E13652" s="78"/>
    </row>
    <row r="13653" spans="5:5" x14ac:dyDescent="0.35">
      <c r="E13653" s="78"/>
    </row>
    <row r="13654" spans="5:5" x14ac:dyDescent="0.35">
      <c r="E13654" s="78"/>
    </row>
    <row r="13655" spans="5:5" x14ac:dyDescent="0.35">
      <c r="E13655" s="78"/>
    </row>
    <row r="13656" spans="5:5" x14ac:dyDescent="0.35">
      <c r="E13656" s="78"/>
    </row>
    <row r="13657" spans="5:5" x14ac:dyDescent="0.35">
      <c r="E13657" s="78"/>
    </row>
    <row r="13658" spans="5:5" x14ac:dyDescent="0.35">
      <c r="E13658" s="78"/>
    </row>
    <row r="13659" spans="5:5" x14ac:dyDescent="0.35">
      <c r="E13659" s="78"/>
    </row>
    <row r="13660" spans="5:5" x14ac:dyDescent="0.35">
      <c r="E13660" s="78"/>
    </row>
    <row r="13661" spans="5:5" x14ac:dyDescent="0.35">
      <c r="E13661" s="78"/>
    </row>
    <row r="13662" spans="5:5" x14ac:dyDescent="0.35">
      <c r="E13662" s="78"/>
    </row>
    <row r="13663" spans="5:5" x14ac:dyDescent="0.35">
      <c r="E13663" s="78"/>
    </row>
    <row r="13664" spans="5:5" x14ac:dyDescent="0.35">
      <c r="E13664" s="78"/>
    </row>
    <row r="13665" spans="5:5" x14ac:dyDescent="0.35">
      <c r="E13665" s="78"/>
    </row>
    <row r="13666" spans="5:5" x14ac:dyDescent="0.35">
      <c r="E13666" s="78"/>
    </row>
    <row r="13667" spans="5:5" x14ac:dyDescent="0.35">
      <c r="E13667" s="78"/>
    </row>
    <row r="13668" spans="5:5" x14ac:dyDescent="0.35">
      <c r="E13668" s="78"/>
    </row>
    <row r="13669" spans="5:5" x14ac:dyDescent="0.35">
      <c r="E13669" s="78"/>
    </row>
    <row r="13670" spans="5:5" x14ac:dyDescent="0.35">
      <c r="E13670" s="78"/>
    </row>
    <row r="13671" spans="5:5" x14ac:dyDescent="0.35">
      <c r="E13671" s="78"/>
    </row>
    <row r="13672" spans="5:5" x14ac:dyDescent="0.35">
      <c r="E13672" s="78"/>
    </row>
    <row r="13673" spans="5:5" x14ac:dyDescent="0.35">
      <c r="E13673" s="78"/>
    </row>
    <row r="13674" spans="5:5" x14ac:dyDescent="0.35">
      <c r="E13674" s="78"/>
    </row>
    <row r="13675" spans="5:5" x14ac:dyDescent="0.35">
      <c r="E13675" s="78"/>
    </row>
    <row r="13676" spans="5:5" x14ac:dyDescent="0.35">
      <c r="E13676" s="78"/>
    </row>
    <row r="13677" spans="5:5" x14ac:dyDescent="0.35">
      <c r="E13677" s="78"/>
    </row>
    <row r="13678" spans="5:5" x14ac:dyDescent="0.35">
      <c r="E13678" s="78"/>
    </row>
    <row r="13679" spans="5:5" x14ac:dyDescent="0.35">
      <c r="E13679" s="78"/>
    </row>
    <row r="13680" spans="5:5" x14ac:dyDescent="0.35">
      <c r="E13680" s="78"/>
    </row>
    <row r="13681" spans="5:5" x14ac:dyDescent="0.35">
      <c r="E13681" s="78"/>
    </row>
    <row r="13682" spans="5:5" x14ac:dyDescent="0.35">
      <c r="E13682" s="78"/>
    </row>
    <row r="13683" spans="5:5" x14ac:dyDescent="0.35">
      <c r="E13683" s="78"/>
    </row>
    <row r="13684" spans="5:5" x14ac:dyDescent="0.35">
      <c r="E13684" s="78"/>
    </row>
    <row r="13685" spans="5:5" x14ac:dyDescent="0.35">
      <c r="E13685" s="78"/>
    </row>
    <row r="13686" spans="5:5" x14ac:dyDescent="0.35">
      <c r="E13686" s="78"/>
    </row>
    <row r="13687" spans="5:5" x14ac:dyDescent="0.35">
      <c r="E13687" s="78"/>
    </row>
    <row r="13688" spans="5:5" x14ac:dyDescent="0.35">
      <c r="E13688" s="78"/>
    </row>
    <row r="13689" spans="5:5" x14ac:dyDescent="0.35">
      <c r="E13689" s="78"/>
    </row>
    <row r="13690" spans="5:5" x14ac:dyDescent="0.35">
      <c r="E13690" s="78"/>
    </row>
    <row r="13691" spans="5:5" x14ac:dyDescent="0.35">
      <c r="E13691" s="78"/>
    </row>
    <row r="13692" spans="5:5" x14ac:dyDescent="0.35">
      <c r="E13692" s="78"/>
    </row>
    <row r="13693" spans="5:5" x14ac:dyDescent="0.35">
      <c r="E13693" s="78"/>
    </row>
    <row r="13694" spans="5:5" x14ac:dyDescent="0.35">
      <c r="E13694" s="78"/>
    </row>
    <row r="13695" spans="5:5" x14ac:dyDescent="0.35">
      <c r="E13695" s="78"/>
    </row>
    <row r="13696" spans="5:5" x14ac:dyDescent="0.35">
      <c r="E13696" s="78"/>
    </row>
    <row r="13697" spans="5:5" x14ac:dyDescent="0.35">
      <c r="E13697" s="78"/>
    </row>
    <row r="13698" spans="5:5" x14ac:dyDescent="0.35">
      <c r="E13698" s="78"/>
    </row>
    <row r="13699" spans="5:5" x14ac:dyDescent="0.35">
      <c r="E13699" s="78"/>
    </row>
    <row r="13700" spans="5:5" x14ac:dyDescent="0.35">
      <c r="E13700" s="78"/>
    </row>
    <row r="13701" spans="5:5" x14ac:dyDescent="0.35">
      <c r="E13701" s="78"/>
    </row>
    <row r="13702" spans="5:5" x14ac:dyDescent="0.35">
      <c r="E13702" s="78"/>
    </row>
    <row r="13703" spans="5:5" x14ac:dyDescent="0.35">
      <c r="E13703" s="78"/>
    </row>
    <row r="13704" spans="5:5" x14ac:dyDescent="0.35">
      <c r="E13704" s="78"/>
    </row>
    <row r="13705" spans="5:5" x14ac:dyDescent="0.35">
      <c r="E13705" s="78"/>
    </row>
    <row r="13706" spans="5:5" x14ac:dyDescent="0.35">
      <c r="E13706" s="78"/>
    </row>
    <row r="13707" spans="5:5" x14ac:dyDescent="0.35">
      <c r="E13707" s="78"/>
    </row>
    <row r="13708" spans="5:5" x14ac:dyDescent="0.35">
      <c r="E13708" s="78"/>
    </row>
    <row r="13709" spans="5:5" x14ac:dyDescent="0.35">
      <c r="E13709" s="78"/>
    </row>
    <row r="13710" spans="5:5" x14ac:dyDescent="0.35">
      <c r="E13710" s="78"/>
    </row>
    <row r="13711" spans="5:5" x14ac:dyDescent="0.35">
      <c r="E13711" s="78"/>
    </row>
    <row r="13712" spans="5:5" x14ac:dyDescent="0.35">
      <c r="E13712" s="78"/>
    </row>
    <row r="13713" spans="5:5" x14ac:dyDescent="0.35">
      <c r="E13713" s="78"/>
    </row>
    <row r="13714" spans="5:5" x14ac:dyDescent="0.35">
      <c r="E13714" s="78"/>
    </row>
    <row r="13715" spans="5:5" x14ac:dyDescent="0.35">
      <c r="E13715" s="78"/>
    </row>
    <row r="13716" spans="5:5" x14ac:dyDescent="0.35">
      <c r="E13716" s="78"/>
    </row>
    <row r="13717" spans="5:5" x14ac:dyDescent="0.35">
      <c r="E13717" s="78"/>
    </row>
    <row r="13718" spans="5:5" x14ac:dyDescent="0.35">
      <c r="E13718" s="78"/>
    </row>
    <row r="13719" spans="5:5" x14ac:dyDescent="0.35">
      <c r="E13719" s="78"/>
    </row>
    <row r="13720" spans="5:5" x14ac:dyDescent="0.35">
      <c r="E13720" s="78"/>
    </row>
    <row r="13721" spans="5:5" x14ac:dyDescent="0.35">
      <c r="E13721" s="78"/>
    </row>
    <row r="13722" spans="5:5" x14ac:dyDescent="0.35">
      <c r="E13722" s="78"/>
    </row>
    <row r="13723" spans="5:5" x14ac:dyDescent="0.35">
      <c r="E13723" s="78"/>
    </row>
    <row r="13724" spans="5:5" x14ac:dyDescent="0.35">
      <c r="E13724" s="78"/>
    </row>
    <row r="13725" spans="5:5" x14ac:dyDescent="0.35">
      <c r="E13725" s="78"/>
    </row>
    <row r="13726" spans="5:5" x14ac:dyDescent="0.35">
      <c r="E13726" s="78"/>
    </row>
    <row r="13727" spans="5:5" x14ac:dyDescent="0.35">
      <c r="E13727" s="78"/>
    </row>
    <row r="13728" spans="5:5" x14ac:dyDescent="0.35">
      <c r="E13728" s="78"/>
    </row>
    <row r="13729" spans="5:5" x14ac:dyDescent="0.35">
      <c r="E13729" s="78"/>
    </row>
    <row r="13730" spans="5:5" x14ac:dyDescent="0.35">
      <c r="E13730" s="78"/>
    </row>
    <row r="13731" spans="5:5" x14ac:dyDescent="0.35">
      <c r="E13731" s="78"/>
    </row>
    <row r="13732" spans="5:5" x14ac:dyDescent="0.35">
      <c r="E13732" s="78"/>
    </row>
    <row r="13733" spans="5:5" x14ac:dyDescent="0.35">
      <c r="E13733" s="78"/>
    </row>
    <row r="13734" spans="5:5" x14ac:dyDescent="0.35">
      <c r="E13734" s="78"/>
    </row>
    <row r="13735" spans="5:5" x14ac:dyDescent="0.35">
      <c r="E13735" s="78"/>
    </row>
    <row r="13736" spans="5:5" x14ac:dyDescent="0.35">
      <c r="E13736" s="78"/>
    </row>
    <row r="13737" spans="5:5" x14ac:dyDescent="0.35">
      <c r="E13737" s="78"/>
    </row>
    <row r="13738" spans="5:5" x14ac:dyDescent="0.35">
      <c r="E13738" s="78"/>
    </row>
    <row r="13739" spans="5:5" x14ac:dyDescent="0.35">
      <c r="E13739" s="78"/>
    </row>
    <row r="13740" spans="5:5" x14ac:dyDescent="0.35">
      <c r="E13740" s="78"/>
    </row>
    <row r="13741" spans="5:5" x14ac:dyDescent="0.35">
      <c r="E13741" s="78"/>
    </row>
    <row r="13742" spans="5:5" x14ac:dyDescent="0.35">
      <c r="E13742" s="78"/>
    </row>
    <row r="13743" spans="5:5" x14ac:dyDescent="0.35">
      <c r="E13743" s="78"/>
    </row>
    <row r="13744" spans="5:5" x14ac:dyDescent="0.35">
      <c r="E13744" s="78"/>
    </row>
    <row r="13745" spans="5:5" x14ac:dyDescent="0.35">
      <c r="E13745" s="78"/>
    </row>
    <row r="13746" spans="5:5" x14ac:dyDescent="0.35">
      <c r="E13746" s="78"/>
    </row>
    <row r="13747" spans="5:5" x14ac:dyDescent="0.35">
      <c r="E13747" s="78"/>
    </row>
    <row r="13748" spans="5:5" x14ac:dyDescent="0.35">
      <c r="E13748" s="78"/>
    </row>
    <row r="13749" spans="5:5" x14ac:dyDescent="0.35">
      <c r="E13749" s="78"/>
    </row>
    <row r="13750" spans="5:5" x14ac:dyDescent="0.35">
      <c r="E13750" s="78"/>
    </row>
    <row r="13751" spans="5:5" x14ac:dyDescent="0.35">
      <c r="E13751" s="78"/>
    </row>
    <row r="13752" spans="5:5" x14ac:dyDescent="0.35">
      <c r="E13752" s="78"/>
    </row>
    <row r="13753" spans="5:5" x14ac:dyDescent="0.35">
      <c r="E13753" s="78"/>
    </row>
    <row r="13754" spans="5:5" x14ac:dyDescent="0.35">
      <c r="E13754" s="78"/>
    </row>
    <row r="13755" spans="5:5" x14ac:dyDescent="0.35">
      <c r="E13755" s="78"/>
    </row>
    <row r="13756" spans="5:5" x14ac:dyDescent="0.35">
      <c r="E13756" s="78"/>
    </row>
    <row r="13757" spans="5:5" x14ac:dyDescent="0.35">
      <c r="E13757" s="78"/>
    </row>
    <row r="13758" spans="5:5" x14ac:dyDescent="0.35">
      <c r="E13758" s="78"/>
    </row>
    <row r="13759" spans="5:5" x14ac:dyDescent="0.35">
      <c r="E13759" s="78"/>
    </row>
    <row r="13760" spans="5:5" x14ac:dyDescent="0.35">
      <c r="E13760" s="78"/>
    </row>
    <row r="13761" spans="5:5" x14ac:dyDescent="0.35">
      <c r="E13761" s="78"/>
    </row>
    <row r="13762" spans="5:5" x14ac:dyDescent="0.35">
      <c r="E13762" s="78"/>
    </row>
    <row r="13763" spans="5:5" x14ac:dyDescent="0.35">
      <c r="E13763" s="78"/>
    </row>
    <row r="13764" spans="5:5" x14ac:dyDescent="0.35">
      <c r="E13764" s="78"/>
    </row>
    <row r="13765" spans="5:5" x14ac:dyDescent="0.35">
      <c r="E13765" s="78"/>
    </row>
    <row r="13766" spans="5:5" x14ac:dyDescent="0.35">
      <c r="E13766" s="78"/>
    </row>
    <row r="13767" spans="5:5" x14ac:dyDescent="0.35">
      <c r="E13767" s="78"/>
    </row>
    <row r="13768" spans="5:5" x14ac:dyDescent="0.35">
      <c r="E13768" s="78"/>
    </row>
    <row r="13769" spans="5:5" x14ac:dyDescent="0.35">
      <c r="E13769" s="78"/>
    </row>
    <row r="13770" spans="5:5" x14ac:dyDescent="0.35">
      <c r="E13770" s="78"/>
    </row>
    <row r="13771" spans="5:5" x14ac:dyDescent="0.35">
      <c r="E13771" s="78"/>
    </row>
    <row r="13772" spans="5:5" x14ac:dyDescent="0.35">
      <c r="E13772" s="78"/>
    </row>
    <row r="13773" spans="5:5" x14ac:dyDescent="0.35">
      <c r="E13773" s="78"/>
    </row>
    <row r="13774" spans="5:5" x14ac:dyDescent="0.35">
      <c r="E13774" s="78"/>
    </row>
    <row r="13775" spans="5:5" x14ac:dyDescent="0.35">
      <c r="E13775" s="78"/>
    </row>
    <row r="13776" spans="5:5" x14ac:dyDescent="0.35">
      <c r="E13776" s="78"/>
    </row>
    <row r="13777" spans="5:5" x14ac:dyDescent="0.35">
      <c r="E13777" s="78"/>
    </row>
    <row r="13778" spans="5:5" x14ac:dyDescent="0.35">
      <c r="E13778" s="78"/>
    </row>
    <row r="13779" spans="5:5" x14ac:dyDescent="0.35">
      <c r="E13779" s="78"/>
    </row>
    <row r="13780" spans="5:5" x14ac:dyDescent="0.35">
      <c r="E13780" s="78"/>
    </row>
    <row r="13781" spans="5:5" x14ac:dyDescent="0.35">
      <c r="E13781" s="78"/>
    </row>
    <row r="13782" spans="5:5" x14ac:dyDescent="0.35">
      <c r="E13782" s="78"/>
    </row>
    <row r="13783" spans="5:5" x14ac:dyDescent="0.35">
      <c r="E13783" s="78"/>
    </row>
    <row r="13784" spans="5:5" x14ac:dyDescent="0.35">
      <c r="E13784" s="78"/>
    </row>
    <row r="13785" spans="5:5" x14ac:dyDescent="0.35">
      <c r="E13785" s="78"/>
    </row>
    <row r="13786" spans="5:5" x14ac:dyDescent="0.35">
      <c r="E13786" s="78"/>
    </row>
    <row r="13787" spans="5:5" x14ac:dyDescent="0.35">
      <c r="E13787" s="78"/>
    </row>
    <row r="13788" spans="5:5" x14ac:dyDescent="0.35">
      <c r="E13788" s="78"/>
    </row>
    <row r="13789" spans="5:5" x14ac:dyDescent="0.35">
      <c r="E13789" s="78"/>
    </row>
    <row r="13790" spans="5:5" x14ac:dyDescent="0.35">
      <c r="E13790" s="78"/>
    </row>
    <row r="13791" spans="5:5" x14ac:dyDescent="0.35">
      <c r="E13791" s="78"/>
    </row>
    <row r="13792" spans="5:5" x14ac:dyDescent="0.35">
      <c r="E13792" s="78"/>
    </row>
    <row r="13793" spans="5:5" x14ac:dyDescent="0.35">
      <c r="E13793" s="78"/>
    </row>
    <row r="13794" spans="5:5" x14ac:dyDescent="0.35">
      <c r="E13794" s="78"/>
    </row>
    <row r="13795" spans="5:5" x14ac:dyDescent="0.35">
      <c r="E13795" s="78"/>
    </row>
    <row r="13796" spans="5:5" x14ac:dyDescent="0.35">
      <c r="E13796" s="78"/>
    </row>
    <row r="13797" spans="5:5" x14ac:dyDescent="0.35">
      <c r="E13797" s="78"/>
    </row>
    <row r="13798" spans="5:5" x14ac:dyDescent="0.35">
      <c r="E13798" s="78"/>
    </row>
    <row r="13799" spans="5:5" x14ac:dyDescent="0.35">
      <c r="E13799" s="78"/>
    </row>
    <row r="13800" spans="5:5" x14ac:dyDescent="0.35">
      <c r="E13800" s="78"/>
    </row>
    <row r="13801" spans="5:5" x14ac:dyDescent="0.35">
      <c r="E13801" s="78"/>
    </row>
    <row r="13802" spans="5:5" x14ac:dyDescent="0.35">
      <c r="E13802" s="78"/>
    </row>
    <row r="13803" spans="5:5" x14ac:dyDescent="0.35">
      <c r="E13803" s="78"/>
    </row>
    <row r="13804" spans="5:5" x14ac:dyDescent="0.35">
      <c r="E13804" s="78"/>
    </row>
    <row r="13805" spans="5:5" x14ac:dyDescent="0.35">
      <c r="E13805" s="78"/>
    </row>
    <row r="13806" spans="5:5" x14ac:dyDescent="0.35">
      <c r="E13806" s="78"/>
    </row>
    <row r="13807" spans="5:5" x14ac:dyDescent="0.35">
      <c r="E13807" s="78"/>
    </row>
    <row r="13808" spans="5:5" x14ac:dyDescent="0.35">
      <c r="E13808" s="78"/>
    </row>
    <row r="13809" spans="5:5" x14ac:dyDescent="0.35">
      <c r="E13809" s="78"/>
    </row>
    <row r="13810" spans="5:5" x14ac:dyDescent="0.35">
      <c r="E13810" s="78"/>
    </row>
    <row r="13811" spans="5:5" x14ac:dyDescent="0.35">
      <c r="E13811" s="78"/>
    </row>
    <row r="13812" spans="5:5" x14ac:dyDescent="0.35">
      <c r="E13812" s="78"/>
    </row>
    <row r="13813" spans="5:5" x14ac:dyDescent="0.35">
      <c r="E13813" s="78"/>
    </row>
    <row r="13814" spans="5:5" x14ac:dyDescent="0.35">
      <c r="E13814" s="78"/>
    </row>
    <row r="13815" spans="5:5" x14ac:dyDescent="0.35">
      <c r="E13815" s="78"/>
    </row>
    <row r="13816" spans="5:5" x14ac:dyDescent="0.35">
      <c r="E13816" s="78"/>
    </row>
    <row r="13817" spans="5:5" x14ac:dyDescent="0.35">
      <c r="E13817" s="78"/>
    </row>
    <row r="13818" spans="5:5" x14ac:dyDescent="0.35">
      <c r="E13818" s="78"/>
    </row>
    <row r="13819" spans="5:5" x14ac:dyDescent="0.35">
      <c r="E13819" s="78"/>
    </row>
    <row r="13820" spans="5:5" x14ac:dyDescent="0.35">
      <c r="E13820" s="78"/>
    </row>
    <row r="13821" spans="5:5" x14ac:dyDescent="0.35">
      <c r="E13821" s="78"/>
    </row>
    <row r="13822" spans="5:5" x14ac:dyDescent="0.35">
      <c r="E13822" s="78"/>
    </row>
    <row r="13823" spans="5:5" x14ac:dyDescent="0.35">
      <c r="E13823" s="78"/>
    </row>
    <row r="13824" spans="5:5" x14ac:dyDescent="0.35">
      <c r="E13824" s="78"/>
    </row>
    <row r="13825" spans="5:5" x14ac:dyDescent="0.35">
      <c r="E13825" s="78"/>
    </row>
    <row r="13826" spans="5:5" x14ac:dyDescent="0.35">
      <c r="E13826" s="78"/>
    </row>
    <row r="13827" spans="5:5" x14ac:dyDescent="0.35">
      <c r="E13827" s="78"/>
    </row>
    <row r="13828" spans="5:5" x14ac:dyDescent="0.35">
      <c r="E13828" s="78"/>
    </row>
    <row r="13829" spans="5:5" x14ac:dyDescent="0.35">
      <c r="E13829" s="78"/>
    </row>
    <row r="13830" spans="5:5" x14ac:dyDescent="0.35">
      <c r="E13830" s="78"/>
    </row>
    <row r="13831" spans="5:5" x14ac:dyDescent="0.35">
      <c r="E13831" s="78"/>
    </row>
    <row r="13832" spans="5:5" x14ac:dyDescent="0.35">
      <c r="E13832" s="78"/>
    </row>
    <row r="13833" spans="5:5" x14ac:dyDescent="0.35">
      <c r="E13833" s="78"/>
    </row>
    <row r="13834" spans="5:5" x14ac:dyDescent="0.35">
      <c r="E13834" s="78"/>
    </row>
    <row r="13835" spans="5:5" x14ac:dyDescent="0.35">
      <c r="E13835" s="78"/>
    </row>
    <row r="13836" spans="5:5" x14ac:dyDescent="0.35">
      <c r="E13836" s="78"/>
    </row>
    <row r="13837" spans="5:5" x14ac:dyDescent="0.35">
      <c r="E13837" s="78"/>
    </row>
    <row r="13838" spans="5:5" x14ac:dyDescent="0.35">
      <c r="E13838" s="78"/>
    </row>
    <row r="13839" spans="5:5" x14ac:dyDescent="0.35">
      <c r="E13839" s="78"/>
    </row>
    <row r="13840" spans="5:5" x14ac:dyDescent="0.35">
      <c r="E13840" s="78"/>
    </row>
    <row r="13841" spans="5:5" x14ac:dyDescent="0.35">
      <c r="E13841" s="78"/>
    </row>
    <row r="13842" spans="5:5" x14ac:dyDescent="0.35">
      <c r="E13842" s="78"/>
    </row>
    <row r="13843" spans="5:5" x14ac:dyDescent="0.35">
      <c r="E13843" s="78"/>
    </row>
    <row r="13844" spans="5:5" x14ac:dyDescent="0.35">
      <c r="E13844" s="78"/>
    </row>
    <row r="13845" spans="5:5" x14ac:dyDescent="0.35">
      <c r="E13845" s="78"/>
    </row>
    <row r="13846" spans="5:5" x14ac:dyDescent="0.35">
      <c r="E13846" s="78"/>
    </row>
    <row r="13847" spans="5:5" x14ac:dyDescent="0.35">
      <c r="E13847" s="78"/>
    </row>
    <row r="13848" spans="5:5" x14ac:dyDescent="0.35">
      <c r="E13848" s="78"/>
    </row>
    <row r="13849" spans="5:5" x14ac:dyDescent="0.35">
      <c r="E13849" s="78"/>
    </row>
    <row r="13850" spans="5:5" x14ac:dyDescent="0.35">
      <c r="E13850" s="78"/>
    </row>
    <row r="13851" spans="5:5" x14ac:dyDescent="0.35">
      <c r="E13851" s="78"/>
    </row>
    <row r="13852" spans="5:5" x14ac:dyDescent="0.35">
      <c r="E13852" s="78"/>
    </row>
    <row r="13853" spans="5:5" x14ac:dyDescent="0.35">
      <c r="E13853" s="78"/>
    </row>
    <row r="13854" spans="5:5" x14ac:dyDescent="0.35">
      <c r="E13854" s="78"/>
    </row>
    <row r="13855" spans="5:5" x14ac:dyDescent="0.35">
      <c r="E13855" s="78"/>
    </row>
    <row r="13856" spans="5:5" x14ac:dyDescent="0.35">
      <c r="E13856" s="78"/>
    </row>
    <row r="13857" spans="5:5" x14ac:dyDescent="0.35">
      <c r="E13857" s="78"/>
    </row>
    <row r="13858" spans="5:5" x14ac:dyDescent="0.35">
      <c r="E13858" s="78"/>
    </row>
    <row r="13859" spans="5:5" x14ac:dyDescent="0.35">
      <c r="E13859" s="78"/>
    </row>
    <row r="13860" spans="5:5" x14ac:dyDescent="0.35">
      <c r="E13860" s="78"/>
    </row>
    <row r="13861" spans="5:5" x14ac:dyDescent="0.35">
      <c r="E13861" s="78"/>
    </row>
    <row r="13862" spans="5:5" x14ac:dyDescent="0.35">
      <c r="E13862" s="78"/>
    </row>
    <row r="13863" spans="5:5" x14ac:dyDescent="0.35">
      <c r="E13863" s="78"/>
    </row>
    <row r="13864" spans="5:5" x14ac:dyDescent="0.35">
      <c r="E13864" s="78"/>
    </row>
    <row r="13865" spans="5:5" x14ac:dyDescent="0.35">
      <c r="E13865" s="78"/>
    </row>
    <row r="13866" spans="5:5" x14ac:dyDescent="0.35">
      <c r="E13866" s="78"/>
    </row>
    <row r="13867" spans="5:5" x14ac:dyDescent="0.35">
      <c r="E13867" s="78"/>
    </row>
    <row r="13868" spans="5:5" x14ac:dyDescent="0.35">
      <c r="E13868" s="78"/>
    </row>
    <row r="13869" spans="5:5" x14ac:dyDescent="0.35">
      <c r="E13869" s="78"/>
    </row>
    <row r="13870" spans="5:5" x14ac:dyDescent="0.35">
      <c r="E13870" s="78"/>
    </row>
    <row r="13871" spans="5:5" x14ac:dyDescent="0.35">
      <c r="E13871" s="78"/>
    </row>
    <row r="13872" spans="5:5" x14ac:dyDescent="0.35">
      <c r="E13872" s="78"/>
    </row>
    <row r="13873" spans="5:5" x14ac:dyDescent="0.35">
      <c r="E13873" s="78"/>
    </row>
    <row r="13874" spans="5:5" x14ac:dyDescent="0.35">
      <c r="E13874" s="78"/>
    </row>
    <row r="13875" spans="5:5" x14ac:dyDescent="0.35">
      <c r="E13875" s="78"/>
    </row>
    <row r="13876" spans="5:5" x14ac:dyDescent="0.35">
      <c r="E13876" s="78"/>
    </row>
    <row r="13877" spans="5:5" x14ac:dyDescent="0.35">
      <c r="E13877" s="78"/>
    </row>
    <row r="13878" spans="5:5" x14ac:dyDescent="0.35">
      <c r="E13878" s="78"/>
    </row>
    <row r="13879" spans="5:5" x14ac:dyDescent="0.35">
      <c r="E13879" s="78"/>
    </row>
    <row r="13880" spans="5:5" x14ac:dyDescent="0.35">
      <c r="E13880" s="78"/>
    </row>
    <row r="13881" spans="5:5" x14ac:dyDescent="0.35">
      <c r="E13881" s="78"/>
    </row>
    <row r="13882" spans="5:5" x14ac:dyDescent="0.35">
      <c r="E13882" s="78"/>
    </row>
    <row r="13883" spans="5:5" x14ac:dyDescent="0.35">
      <c r="E13883" s="78"/>
    </row>
    <row r="13884" spans="5:5" x14ac:dyDescent="0.35">
      <c r="E13884" s="78"/>
    </row>
    <row r="13885" spans="5:5" x14ac:dyDescent="0.35">
      <c r="E13885" s="78"/>
    </row>
    <row r="13886" spans="5:5" x14ac:dyDescent="0.35">
      <c r="E13886" s="78"/>
    </row>
    <row r="13887" spans="5:5" x14ac:dyDescent="0.35">
      <c r="E13887" s="78"/>
    </row>
    <row r="13888" spans="5:5" x14ac:dyDescent="0.35">
      <c r="E13888" s="78"/>
    </row>
    <row r="13889" spans="5:5" x14ac:dyDescent="0.35">
      <c r="E13889" s="78"/>
    </row>
    <row r="13890" spans="5:5" x14ac:dyDescent="0.35">
      <c r="E13890" s="78"/>
    </row>
    <row r="13891" spans="5:5" x14ac:dyDescent="0.35">
      <c r="E13891" s="78"/>
    </row>
    <row r="13892" spans="5:5" x14ac:dyDescent="0.35">
      <c r="E13892" s="78"/>
    </row>
    <row r="13893" spans="5:5" x14ac:dyDescent="0.35">
      <c r="E13893" s="78"/>
    </row>
    <row r="13894" spans="5:5" x14ac:dyDescent="0.35">
      <c r="E13894" s="78"/>
    </row>
    <row r="13895" spans="5:5" x14ac:dyDescent="0.35">
      <c r="E13895" s="78"/>
    </row>
    <row r="13896" spans="5:5" x14ac:dyDescent="0.35">
      <c r="E13896" s="78"/>
    </row>
    <row r="13897" spans="5:5" x14ac:dyDescent="0.35">
      <c r="E13897" s="78"/>
    </row>
    <row r="13898" spans="5:5" x14ac:dyDescent="0.35">
      <c r="E13898" s="78"/>
    </row>
    <row r="13899" spans="5:5" x14ac:dyDescent="0.35">
      <c r="E13899" s="78"/>
    </row>
    <row r="13900" spans="5:5" x14ac:dyDescent="0.35">
      <c r="E13900" s="78"/>
    </row>
    <row r="13901" spans="5:5" x14ac:dyDescent="0.35">
      <c r="E13901" s="78"/>
    </row>
    <row r="13902" spans="5:5" x14ac:dyDescent="0.35">
      <c r="E13902" s="78"/>
    </row>
    <row r="13903" spans="5:5" x14ac:dyDescent="0.35">
      <c r="E13903" s="78"/>
    </row>
    <row r="13904" spans="5:5" x14ac:dyDescent="0.35">
      <c r="E13904" s="78"/>
    </row>
    <row r="13905" spans="5:5" x14ac:dyDescent="0.35">
      <c r="E13905" s="78"/>
    </row>
    <row r="13906" spans="5:5" x14ac:dyDescent="0.35">
      <c r="E13906" s="78"/>
    </row>
    <row r="13907" spans="5:5" x14ac:dyDescent="0.35">
      <c r="E13907" s="78"/>
    </row>
    <row r="13908" spans="5:5" x14ac:dyDescent="0.35">
      <c r="E13908" s="78"/>
    </row>
    <row r="13909" spans="5:5" x14ac:dyDescent="0.35">
      <c r="E13909" s="78"/>
    </row>
    <row r="13910" spans="5:5" x14ac:dyDescent="0.35">
      <c r="E13910" s="78"/>
    </row>
    <row r="13911" spans="5:5" x14ac:dyDescent="0.35">
      <c r="E13911" s="78"/>
    </row>
    <row r="13912" spans="5:5" x14ac:dyDescent="0.35">
      <c r="E13912" s="78"/>
    </row>
    <row r="13913" spans="5:5" x14ac:dyDescent="0.35">
      <c r="E13913" s="78"/>
    </row>
    <row r="13914" spans="5:5" x14ac:dyDescent="0.35">
      <c r="E13914" s="78"/>
    </row>
    <row r="13915" spans="5:5" x14ac:dyDescent="0.35">
      <c r="E13915" s="78"/>
    </row>
    <row r="13916" spans="5:5" x14ac:dyDescent="0.35">
      <c r="E13916" s="78"/>
    </row>
    <row r="13917" spans="5:5" x14ac:dyDescent="0.35">
      <c r="E13917" s="78"/>
    </row>
    <row r="13918" spans="5:5" x14ac:dyDescent="0.35">
      <c r="E13918" s="78"/>
    </row>
    <row r="13919" spans="5:5" x14ac:dyDescent="0.35">
      <c r="E13919" s="78"/>
    </row>
    <row r="13920" spans="5:5" x14ac:dyDescent="0.35">
      <c r="E13920" s="78"/>
    </row>
    <row r="13921" spans="5:5" x14ac:dyDescent="0.35">
      <c r="E13921" s="78"/>
    </row>
    <row r="13922" spans="5:5" x14ac:dyDescent="0.35">
      <c r="E13922" s="78"/>
    </row>
    <row r="13923" spans="5:5" x14ac:dyDescent="0.35">
      <c r="E13923" s="78"/>
    </row>
    <row r="13924" spans="5:5" x14ac:dyDescent="0.35">
      <c r="E13924" s="78"/>
    </row>
    <row r="13925" spans="5:5" x14ac:dyDescent="0.35">
      <c r="E13925" s="78"/>
    </row>
    <row r="13926" spans="5:5" x14ac:dyDescent="0.35">
      <c r="E13926" s="78"/>
    </row>
    <row r="13927" spans="5:5" x14ac:dyDescent="0.35">
      <c r="E13927" s="78"/>
    </row>
    <row r="13928" spans="5:5" x14ac:dyDescent="0.35">
      <c r="E13928" s="78"/>
    </row>
    <row r="13929" spans="5:5" x14ac:dyDescent="0.35">
      <c r="E13929" s="78"/>
    </row>
    <row r="13930" spans="5:5" x14ac:dyDescent="0.35">
      <c r="E13930" s="78"/>
    </row>
    <row r="13931" spans="5:5" x14ac:dyDescent="0.35">
      <c r="E13931" s="78"/>
    </row>
    <row r="13932" spans="5:5" x14ac:dyDescent="0.35">
      <c r="E13932" s="78"/>
    </row>
    <row r="13933" spans="5:5" x14ac:dyDescent="0.35">
      <c r="E13933" s="78"/>
    </row>
    <row r="13934" spans="5:5" x14ac:dyDescent="0.35">
      <c r="E13934" s="78"/>
    </row>
    <row r="13935" spans="5:5" x14ac:dyDescent="0.35">
      <c r="E13935" s="78"/>
    </row>
    <row r="13936" spans="5:5" x14ac:dyDescent="0.35">
      <c r="E13936" s="78"/>
    </row>
    <row r="13937" spans="5:5" x14ac:dyDescent="0.35">
      <c r="E13937" s="78"/>
    </row>
    <row r="13938" spans="5:5" x14ac:dyDescent="0.35">
      <c r="E13938" s="78"/>
    </row>
    <row r="13939" spans="5:5" x14ac:dyDescent="0.35">
      <c r="E13939" s="78"/>
    </row>
    <row r="13940" spans="5:5" x14ac:dyDescent="0.35">
      <c r="E13940" s="78"/>
    </row>
    <row r="13941" spans="5:5" x14ac:dyDescent="0.35">
      <c r="E13941" s="78"/>
    </row>
    <row r="13942" spans="5:5" x14ac:dyDescent="0.35">
      <c r="E13942" s="78"/>
    </row>
    <row r="13943" spans="5:5" x14ac:dyDescent="0.35">
      <c r="E13943" s="78"/>
    </row>
    <row r="13944" spans="5:5" x14ac:dyDescent="0.35">
      <c r="E13944" s="78"/>
    </row>
    <row r="13945" spans="5:5" x14ac:dyDescent="0.35">
      <c r="E13945" s="78"/>
    </row>
    <row r="13946" spans="5:5" x14ac:dyDescent="0.35">
      <c r="E13946" s="78"/>
    </row>
    <row r="13947" spans="5:5" x14ac:dyDescent="0.35">
      <c r="E13947" s="78"/>
    </row>
    <row r="13948" spans="5:5" x14ac:dyDescent="0.35">
      <c r="E13948" s="78"/>
    </row>
    <row r="13949" spans="5:5" x14ac:dyDescent="0.35">
      <c r="E13949" s="78"/>
    </row>
    <row r="13950" spans="5:5" x14ac:dyDescent="0.35">
      <c r="E13950" s="78"/>
    </row>
    <row r="13951" spans="5:5" x14ac:dyDescent="0.35">
      <c r="E13951" s="78"/>
    </row>
    <row r="13952" spans="5:5" x14ac:dyDescent="0.35">
      <c r="E13952" s="78"/>
    </row>
    <row r="13953" spans="5:5" x14ac:dyDescent="0.35">
      <c r="E13953" s="78"/>
    </row>
    <row r="13954" spans="5:5" x14ac:dyDescent="0.35">
      <c r="E13954" s="78"/>
    </row>
    <row r="13955" spans="5:5" x14ac:dyDescent="0.35">
      <c r="E13955" s="78"/>
    </row>
    <row r="13956" spans="5:5" x14ac:dyDescent="0.35">
      <c r="E13956" s="78"/>
    </row>
    <row r="13957" spans="5:5" x14ac:dyDescent="0.35">
      <c r="E13957" s="78"/>
    </row>
    <row r="13958" spans="5:5" x14ac:dyDescent="0.35">
      <c r="E13958" s="78"/>
    </row>
    <row r="13959" spans="5:5" x14ac:dyDescent="0.35">
      <c r="E13959" s="78"/>
    </row>
    <row r="13960" spans="5:5" x14ac:dyDescent="0.35">
      <c r="E13960" s="78"/>
    </row>
    <row r="13961" spans="5:5" x14ac:dyDescent="0.35">
      <c r="E13961" s="78"/>
    </row>
    <row r="13962" spans="5:5" x14ac:dyDescent="0.35">
      <c r="E13962" s="78"/>
    </row>
    <row r="13963" spans="5:5" x14ac:dyDescent="0.35">
      <c r="E13963" s="78"/>
    </row>
    <row r="13964" spans="5:5" x14ac:dyDescent="0.35">
      <c r="E13964" s="78"/>
    </row>
    <row r="13965" spans="5:5" x14ac:dyDescent="0.35">
      <c r="E13965" s="78"/>
    </row>
    <row r="13966" spans="5:5" x14ac:dyDescent="0.35">
      <c r="E13966" s="78"/>
    </row>
    <row r="13967" spans="5:5" x14ac:dyDescent="0.35">
      <c r="E13967" s="78"/>
    </row>
    <row r="13968" spans="5:5" x14ac:dyDescent="0.35">
      <c r="E13968" s="78"/>
    </row>
    <row r="13969" spans="5:5" x14ac:dyDescent="0.35">
      <c r="E13969" s="78"/>
    </row>
    <row r="13970" spans="5:5" x14ac:dyDescent="0.35">
      <c r="E13970" s="78"/>
    </row>
    <row r="13971" spans="5:5" x14ac:dyDescent="0.35">
      <c r="E13971" s="78"/>
    </row>
    <row r="13972" spans="5:5" x14ac:dyDescent="0.35">
      <c r="E13972" s="78"/>
    </row>
    <row r="13973" spans="5:5" x14ac:dyDescent="0.35">
      <c r="E13973" s="78"/>
    </row>
    <row r="13974" spans="5:5" x14ac:dyDescent="0.35">
      <c r="E13974" s="78"/>
    </row>
    <row r="13975" spans="5:5" x14ac:dyDescent="0.35">
      <c r="E13975" s="78"/>
    </row>
    <row r="13976" spans="5:5" x14ac:dyDescent="0.35">
      <c r="E13976" s="78"/>
    </row>
    <row r="13977" spans="5:5" x14ac:dyDescent="0.35">
      <c r="E13977" s="78"/>
    </row>
    <row r="13978" spans="5:5" x14ac:dyDescent="0.35">
      <c r="E13978" s="78"/>
    </row>
    <row r="13979" spans="5:5" x14ac:dyDescent="0.35">
      <c r="E13979" s="78"/>
    </row>
    <row r="13980" spans="5:5" x14ac:dyDescent="0.35">
      <c r="E13980" s="78"/>
    </row>
    <row r="13981" spans="5:5" x14ac:dyDescent="0.35">
      <c r="E13981" s="78"/>
    </row>
    <row r="13982" spans="5:5" x14ac:dyDescent="0.35">
      <c r="E13982" s="78"/>
    </row>
    <row r="13983" spans="5:5" x14ac:dyDescent="0.35">
      <c r="E13983" s="78"/>
    </row>
    <row r="13984" spans="5:5" x14ac:dyDescent="0.35">
      <c r="E13984" s="78"/>
    </row>
    <row r="13985" spans="5:5" x14ac:dyDescent="0.35">
      <c r="E13985" s="78"/>
    </row>
    <row r="13986" spans="5:5" x14ac:dyDescent="0.35">
      <c r="E13986" s="78"/>
    </row>
    <row r="13987" spans="5:5" x14ac:dyDescent="0.35">
      <c r="E13987" s="78"/>
    </row>
    <row r="13988" spans="5:5" x14ac:dyDescent="0.35">
      <c r="E13988" s="78"/>
    </row>
    <row r="13989" spans="5:5" x14ac:dyDescent="0.35">
      <c r="E13989" s="78"/>
    </row>
    <row r="13990" spans="5:5" x14ac:dyDescent="0.35">
      <c r="E13990" s="78"/>
    </row>
    <row r="13991" spans="5:5" x14ac:dyDescent="0.35">
      <c r="E13991" s="78"/>
    </row>
    <row r="13992" spans="5:5" x14ac:dyDescent="0.35">
      <c r="E13992" s="78"/>
    </row>
    <row r="13993" spans="5:5" x14ac:dyDescent="0.35">
      <c r="E13993" s="78"/>
    </row>
    <row r="13994" spans="5:5" x14ac:dyDescent="0.35">
      <c r="E13994" s="78"/>
    </row>
    <row r="13995" spans="5:5" x14ac:dyDescent="0.35">
      <c r="E13995" s="78"/>
    </row>
    <row r="13996" spans="5:5" x14ac:dyDescent="0.35">
      <c r="E13996" s="78"/>
    </row>
    <row r="13997" spans="5:5" x14ac:dyDescent="0.35">
      <c r="E13997" s="78"/>
    </row>
    <row r="13998" spans="5:5" x14ac:dyDescent="0.35">
      <c r="E13998" s="78"/>
    </row>
    <row r="13999" spans="5:5" x14ac:dyDescent="0.35">
      <c r="E13999" s="78"/>
    </row>
    <row r="14000" spans="5:5" x14ac:dyDescent="0.35">
      <c r="E14000" s="78"/>
    </row>
    <row r="14001" spans="5:5" x14ac:dyDescent="0.35">
      <c r="E14001" s="78"/>
    </row>
    <row r="14002" spans="5:5" x14ac:dyDescent="0.35">
      <c r="E14002" s="78"/>
    </row>
    <row r="14003" spans="5:5" x14ac:dyDescent="0.35">
      <c r="E14003" s="78"/>
    </row>
    <row r="14004" spans="5:5" x14ac:dyDescent="0.35">
      <c r="E14004" s="78"/>
    </row>
    <row r="14005" spans="5:5" x14ac:dyDescent="0.35">
      <c r="E14005" s="78"/>
    </row>
    <row r="14006" spans="5:5" x14ac:dyDescent="0.35">
      <c r="E14006" s="78"/>
    </row>
    <row r="14007" spans="5:5" x14ac:dyDescent="0.35">
      <c r="E14007" s="78"/>
    </row>
    <row r="14008" spans="5:5" x14ac:dyDescent="0.35">
      <c r="E14008" s="78"/>
    </row>
    <row r="14009" spans="5:5" x14ac:dyDescent="0.35">
      <c r="E14009" s="78"/>
    </row>
    <row r="14010" spans="5:5" x14ac:dyDescent="0.35">
      <c r="E14010" s="78"/>
    </row>
    <row r="14011" spans="5:5" x14ac:dyDescent="0.35">
      <c r="E14011" s="78"/>
    </row>
    <row r="14012" spans="5:5" x14ac:dyDescent="0.35">
      <c r="E14012" s="78"/>
    </row>
    <row r="14013" spans="5:5" x14ac:dyDescent="0.35">
      <c r="E14013" s="78"/>
    </row>
    <row r="14014" spans="5:5" x14ac:dyDescent="0.35">
      <c r="E14014" s="78"/>
    </row>
    <row r="14015" spans="5:5" x14ac:dyDescent="0.35">
      <c r="E14015" s="78"/>
    </row>
    <row r="14016" spans="5:5" x14ac:dyDescent="0.35">
      <c r="E14016" s="78"/>
    </row>
    <row r="14017" spans="5:5" x14ac:dyDescent="0.35">
      <c r="E14017" s="78"/>
    </row>
    <row r="14018" spans="5:5" x14ac:dyDescent="0.35">
      <c r="E14018" s="78"/>
    </row>
    <row r="14019" spans="5:5" x14ac:dyDescent="0.35">
      <c r="E14019" s="78"/>
    </row>
    <row r="14020" spans="5:5" x14ac:dyDescent="0.35">
      <c r="E14020" s="78"/>
    </row>
    <row r="14021" spans="5:5" x14ac:dyDescent="0.35">
      <c r="E14021" s="78"/>
    </row>
    <row r="14022" spans="5:5" x14ac:dyDescent="0.35">
      <c r="E14022" s="78"/>
    </row>
    <row r="14023" spans="5:5" x14ac:dyDescent="0.35">
      <c r="E14023" s="78"/>
    </row>
    <row r="14024" spans="5:5" x14ac:dyDescent="0.35">
      <c r="E14024" s="78"/>
    </row>
    <row r="14025" spans="5:5" x14ac:dyDescent="0.35">
      <c r="E14025" s="78"/>
    </row>
    <row r="14026" spans="5:5" x14ac:dyDescent="0.35">
      <c r="E14026" s="78"/>
    </row>
    <row r="14027" spans="5:5" x14ac:dyDescent="0.35">
      <c r="E14027" s="78"/>
    </row>
    <row r="14028" spans="5:5" x14ac:dyDescent="0.35">
      <c r="E14028" s="78"/>
    </row>
    <row r="14029" spans="5:5" x14ac:dyDescent="0.35">
      <c r="E14029" s="78"/>
    </row>
    <row r="14030" spans="5:5" x14ac:dyDescent="0.35">
      <c r="E14030" s="78"/>
    </row>
    <row r="14031" spans="5:5" x14ac:dyDescent="0.35">
      <c r="E14031" s="78"/>
    </row>
    <row r="14032" spans="5:5" x14ac:dyDescent="0.35">
      <c r="E14032" s="78"/>
    </row>
    <row r="14033" spans="5:5" x14ac:dyDescent="0.35">
      <c r="E14033" s="78"/>
    </row>
    <row r="14034" spans="5:5" x14ac:dyDescent="0.35">
      <c r="E14034" s="78"/>
    </row>
    <row r="14035" spans="5:5" x14ac:dyDescent="0.35">
      <c r="E14035" s="78"/>
    </row>
    <row r="14036" spans="5:5" x14ac:dyDescent="0.35">
      <c r="E14036" s="78"/>
    </row>
    <row r="14037" spans="5:5" x14ac:dyDescent="0.35">
      <c r="E14037" s="78"/>
    </row>
    <row r="14038" spans="5:5" x14ac:dyDescent="0.35">
      <c r="E14038" s="78"/>
    </row>
    <row r="14039" spans="5:5" x14ac:dyDescent="0.35">
      <c r="E14039" s="78"/>
    </row>
    <row r="14040" spans="5:5" x14ac:dyDescent="0.35">
      <c r="E14040" s="78"/>
    </row>
    <row r="14041" spans="5:5" x14ac:dyDescent="0.35">
      <c r="E14041" s="78"/>
    </row>
    <row r="14042" spans="5:5" x14ac:dyDescent="0.35">
      <c r="E14042" s="78"/>
    </row>
    <row r="14043" spans="5:5" x14ac:dyDescent="0.35">
      <c r="E14043" s="78"/>
    </row>
    <row r="14044" spans="5:5" x14ac:dyDescent="0.35">
      <c r="E14044" s="78"/>
    </row>
    <row r="14045" spans="5:5" x14ac:dyDescent="0.35">
      <c r="E14045" s="78"/>
    </row>
    <row r="14046" spans="5:5" x14ac:dyDescent="0.35">
      <c r="E14046" s="78"/>
    </row>
    <row r="14047" spans="5:5" x14ac:dyDescent="0.35">
      <c r="E14047" s="78"/>
    </row>
    <row r="14048" spans="5:5" x14ac:dyDescent="0.35">
      <c r="E14048" s="78"/>
    </row>
    <row r="14049" spans="5:5" x14ac:dyDescent="0.35">
      <c r="E14049" s="78"/>
    </row>
    <row r="14050" spans="5:5" x14ac:dyDescent="0.35">
      <c r="E14050" s="78"/>
    </row>
    <row r="14051" spans="5:5" x14ac:dyDescent="0.35">
      <c r="E14051" s="78"/>
    </row>
    <row r="14052" spans="5:5" x14ac:dyDescent="0.35">
      <c r="E14052" s="78"/>
    </row>
    <row r="14053" spans="5:5" x14ac:dyDescent="0.35">
      <c r="E14053" s="78"/>
    </row>
    <row r="14054" spans="5:5" x14ac:dyDescent="0.35">
      <c r="E14054" s="78"/>
    </row>
    <row r="14055" spans="5:5" x14ac:dyDescent="0.35">
      <c r="E14055" s="78"/>
    </row>
    <row r="14056" spans="5:5" x14ac:dyDescent="0.35">
      <c r="E14056" s="78"/>
    </row>
    <row r="14057" spans="5:5" x14ac:dyDescent="0.35">
      <c r="E14057" s="78"/>
    </row>
    <row r="14058" spans="5:5" x14ac:dyDescent="0.35">
      <c r="E14058" s="78"/>
    </row>
    <row r="14059" spans="5:5" x14ac:dyDescent="0.35">
      <c r="E14059" s="78"/>
    </row>
    <row r="14060" spans="5:5" x14ac:dyDescent="0.35">
      <c r="E14060" s="78"/>
    </row>
    <row r="14061" spans="5:5" x14ac:dyDescent="0.35">
      <c r="E14061" s="78"/>
    </row>
    <row r="14062" spans="5:5" x14ac:dyDescent="0.35">
      <c r="E14062" s="78"/>
    </row>
    <row r="14063" spans="5:5" x14ac:dyDescent="0.35">
      <c r="E14063" s="78"/>
    </row>
    <row r="14064" spans="5:5" x14ac:dyDescent="0.35">
      <c r="E14064" s="78"/>
    </row>
    <row r="14065" spans="5:5" x14ac:dyDescent="0.35">
      <c r="E14065" s="78"/>
    </row>
    <row r="14066" spans="5:5" x14ac:dyDescent="0.35">
      <c r="E14066" s="78"/>
    </row>
    <row r="14067" spans="5:5" x14ac:dyDescent="0.35">
      <c r="E14067" s="78"/>
    </row>
    <row r="14068" spans="5:5" x14ac:dyDescent="0.35">
      <c r="E14068" s="78"/>
    </row>
    <row r="14069" spans="5:5" x14ac:dyDescent="0.35">
      <c r="E14069" s="78"/>
    </row>
    <row r="14070" spans="5:5" x14ac:dyDescent="0.35">
      <c r="E14070" s="78"/>
    </row>
    <row r="14071" spans="5:5" x14ac:dyDescent="0.35">
      <c r="E14071" s="78"/>
    </row>
    <row r="14072" spans="5:5" x14ac:dyDescent="0.35">
      <c r="E14072" s="78"/>
    </row>
    <row r="14073" spans="5:5" x14ac:dyDescent="0.35">
      <c r="E14073" s="78"/>
    </row>
    <row r="14074" spans="5:5" x14ac:dyDescent="0.35">
      <c r="E14074" s="78"/>
    </row>
    <row r="14075" spans="5:5" x14ac:dyDescent="0.35">
      <c r="E14075" s="78"/>
    </row>
    <row r="14076" spans="5:5" x14ac:dyDescent="0.35">
      <c r="E14076" s="78"/>
    </row>
    <row r="14077" spans="5:5" x14ac:dyDescent="0.35">
      <c r="E14077" s="78"/>
    </row>
    <row r="14078" spans="5:5" x14ac:dyDescent="0.35">
      <c r="E14078" s="78"/>
    </row>
    <row r="14079" spans="5:5" x14ac:dyDescent="0.35">
      <c r="E14079" s="78"/>
    </row>
    <row r="14080" spans="5:5" x14ac:dyDescent="0.35">
      <c r="E14080" s="78"/>
    </row>
    <row r="14081" spans="5:5" x14ac:dyDescent="0.35">
      <c r="E14081" s="78"/>
    </row>
    <row r="14082" spans="5:5" x14ac:dyDescent="0.35">
      <c r="E14082" s="78"/>
    </row>
    <row r="14083" spans="5:5" x14ac:dyDescent="0.35">
      <c r="E14083" s="78"/>
    </row>
    <row r="14084" spans="5:5" x14ac:dyDescent="0.35">
      <c r="E14084" s="78"/>
    </row>
    <row r="14085" spans="5:5" x14ac:dyDescent="0.35">
      <c r="E14085" s="78"/>
    </row>
    <row r="14086" spans="5:5" x14ac:dyDescent="0.35">
      <c r="E14086" s="78"/>
    </row>
    <row r="14087" spans="5:5" x14ac:dyDescent="0.35">
      <c r="E14087" s="78"/>
    </row>
    <row r="14088" spans="5:5" x14ac:dyDescent="0.35">
      <c r="E14088" s="78"/>
    </row>
    <row r="14089" spans="5:5" x14ac:dyDescent="0.35">
      <c r="E14089" s="78"/>
    </row>
    <row r="14090" spans="5:5" x14ac:dyDescent="0.35">
      <c r="E14090" s="78"/>
    </row>
    <row r="14091" spans="5:5" x14ac:dyDescent="0.35">
      <c r="E14091" s="78"/>
    </row>
    <row r="14092" spans="5:5" x14ac:dyDescent="0.35">
      <c r="E14092" s="78"/>
    </row>
    <row r="14093" spans="5:5" x14ac:dyDescent="0.35">
      <c r="E14093" s="78"/>
    </row>
    <row r="14094" spans="5:5" x14ac:dyDescent="0.35">
      <c r="E14094" s="78"/>
    </row>
    <row r="14095" spans="5:5" x14ac:dyDescent="0.35">
      <c r="E14095" s="78"/>
    </row>
    <row r="14096" spans="5:5" x14ac:dyDescent="0.35">
      <c r="E14096" s="78"/>
    </row>
    <row r="14097" spans="5:5" x14ac:dyDescent="0.35">
      <c r="E14097" s="78"/>
    </row>
    <row r="14098" spans="5:5" x14ac:dyDescent="0.35">
      <c r="E14098" s="78"/>
    </row>
    <row r="14099" spans="5:5" x14ac:dyDescent="0.35">
      <c r="E14099" s="78"/>
    </row>
    <row r="14100" spans="5:5" x14ac:dyDescent="0.35">
      <c r="E14100" s="78"/>
    </row>
    <row r="14101" spans="5:5" x14ac:dyDescent="0.35">
      <c r="E14101" s="78"/>
    </row>
    <row r="14102" spans="5:5" x14ac:dyDescent="0.35">
      <c r="E14102" s="78"/>
    </row>
    <row r="14103" spans="5:5" x14ac:dyDescent="0.35">
      <c r="E14103" s="78"/>
    </row>
    <row r="14104" spans="5:5" x14ac:dyDescent="0.35">
      <c r="E14104" s="78"/>
    </row>
    <row r="14105" spans="5:5" x14ac:dyDescent="0.35">
      <c r="E14105" s="78"/>
    </row>
    <row r="14106" spans="5:5" x14ac:dyDescent="0.35">
      <c r="E14106" s="78"/>
    </row>
    <row r="14107" spans="5:5" x14ac:dyDescent="0.35">
      <c r="E14107" s="78"/>
    </row>
    <row r="14108" spans="5:5" x14ac:dyDescent="0.35">
      <c r="E14108" s="78"/>
    </row>
    <row r="14109" spans="5:5" x14ac:dyDescent="0.35">
      <c r="E14109" s="78"/>
    </row>
    <row r="14110" spans="5:5" x14ac:dyDescent="0.35">
      <c r="E14110" s="78"/>
    </row>
    <row r="14111" spans="5:5" x14ac:dyDescent="0.35">
      <c r="E14111" s="78"/>
    </row>
    <row r="14112" spans="5:5" x14ac:dyDescent="0.35">
      <c r="E14112" s="78"/>
    </row>
    <row r="14113" spans="5:5" x14ac:dyDescent="0.35">
      <c r="E14113" s="78"/>
    </row>
    <row r="14114" spans="5:5" x14ac:dyDescent="0.35">
      <c r="E14114" s="78"/>
    </row>
    <row r="14115" spans="5:5" x14ac:dyDescent="0.35">
      <c r="E14115" s="78"/>
    </row>
    <row r="14116" spans="5:5" x14ac:dyDescent="0.35">
      <c r="E14116" s="78"/>
    </row>
    <row r="14117" spans="5:5" x14ac:dyDescent="0.35">
      <c r="E14117" s="78"/>
    </row>
    <row r="14118" spans="5:5" x14ac:dyDescent="0.35">
      <c r="E14118" s="78"/>
    </row>
    <row r="14119" spans="5:5" x14ac:dyDescent="0.35">
      <c r="E14119" s="78"/>
    </row>
    <row r="14120" spans="5:5" x14ac:dyDescent="0.35">
      <c r="E14120" s="78"/>
    </row>
    <row r="14121" spans="5:5" x14ac:dyDescent="0.35">
      <c r="E14121" s="78"/>
    </row>
    <row r="14122" spans="5:5" x14ac:dyDescent="0.35">
      <c r="E14122" s="78"/>
    </row>
    <row r="14123" spans="5:5" x14ac:dyDescent="0.35">
      <c r="E14123" s="78"/>
    </row>
    <row r="14124" spans="5:5" x14ac:dyDescent="0.35">
      <c r="E14124" s="78"/>
    </row>
    <row r="14125" spans="5:5" x14ac:dyDescent="0.35">
      <c r="E14125" s="78"/>
    </row>
    <row r="14126" spans="5:5" x14ac:dyDescent="0.35">
      <c r="E14126" s="78"/>
    </row>
    <row r="14127" spans="5:5" x14ac:dyDescent="0.35">
      <c r="E14127" s="78"/>
    </row>
    <row r="14128" spans="5:5" x14ac:dyDescent="0.35">
      <c r="E14128" s="78"/>
    </row>
    <row r="14129" spans="5:5" x14ac:dyDescent="0.35">
      <c r="E14129" s="78"/>
    </row>
    <row r="14130" spans="5:5" x14ac:dyDescent="0.35">
      <c r="E14130" s="78"/>
    </row>
    <row r="14131" spans="5:5" x14ac:dyDescent="0.35">
      <c r="E14131" s="78"/>
    </row>
    <row r="14132" spans="5:5" x14ac:dyDescent="0.35">
      <c r="E14132" s="78"/>
    </row>
    <row r="14133" spans="5:5" x14ac:dyDescent="0.35">
      <c r="E14133" s="78"/>
    </row>
    <row r="14134" spans="5:5" x14ac:dyDescent="0.35">
      <c r="E14134" s="78"/>
    </row>
    <row r="14135" spans="5:5" x14ac:dyDescent="0.35">
      <c r="E14135" s="78"/>
    </row>
    <row r="14136" spans="5:5" x14ac:dyDescent="0.35">
      <c r="E14136" s="78"/>
    </row>
    <row r="14137" spans="5:5" x14ac:dyDescent="0.35">
      <c r="E14137" s="78"/>
    </row>
    <row r="14138" spans="5:5" x14ac:dyDescent="0.35">
      <c r="E14138" s="78"/>
    </row>
    <row r="14139" spans="5:5" x14ac:dyDescent="0.35">
      <c r="E14139" s="78"/>
    </row>
    <row r="14140" spans="5:5" x14ac:dyDescent="0.35">
      <c r="E14140" s="78"/>
    </row>
    <row r="14141" spans="5:5" x14ac:dyDescent="0.35">
      <c r="E14141" s="78"/>
    </row>
    <row r="14142" spans="5:5" x14ac:dyDescent="0.35">
      <c r="E14142" s="78"/>
    </row>
    <row r="14143" spans="5:5" x14ac:dyDescent="0.35">
      <c r="E14143" s="78"/>
    </row>
    <row r="14144" spans="5:5" x14ac:dyDescent="0.35">
      <c r="E14144" s="78"/>
    </row>
    <row r="14145" spans="5:5" x14ac:dyDescent="0.35">
      <c r="E14145" s="78"/>
    </row>
    <row r="14146" spans="5:5" x14ac:dyDescent="0.35">
      <c r="E14146" s="78"/>
    </row>
    <row r="14147" spans="5:5" x14ac:dyDescent="0.35">
      <c r="E14147" s="78"/>
    </row>
    <row r="14148" spans="5:5" x14ac:dyDescent="0.35">
      <c r="E14148" s="78"/>
    </row>
    <row r="14149" spans="5:5" x14ac:dyDescent="0.35">
      <c r="E14149" s="78"/>
    </row>
    <row r="14150" spans="5:5" x14ac:dyDescent="0.35">
      <c r="E14150" s="78"/>
    </row>
    <row r="14151" spans="5:5" x14ac:dyDescent="0.35">
      <c r="E14151" s="78"/>
    </row>
    <row r="14152" spans="5:5" x14ac:dyDescent="0.35">
      <c r="E14152" s="78"/>
    </row>
    <row r="14153" spans="5:5" x14ac:dyDescent="0.35">
      <c r="E14153" s="78"/>
    </row>
    <row r="14154" spans="5:5" x14ac:dyDescent="0.35">
      <c r="E14154" s="78"/>
    </row>
    <row r="14155" spans="5:5" x14ac:dyDescent="0.35">
      <c r="E14155" s="78"/>
    </row>
    <row r="14156" spans="5:5" x14ac:dyDescent="0.35">
      <c r="E14156" s="78"/>
    </row>
    <row r="14157" spans="5:5" x14ac:dyDescent="0.35">
      <c r="E14157" s="78"/>
    </row>
    <row r="14158" spans="5:5" x14ac:dyDescent="0.35">
      <c r="E14158" s="78"/>
    </row>
    <row r="14159" spans="5:5" x14ac:dyDescent="0.35">
      <c r="E14159" s="78"/>
    </row>
    <row r="14160" spans="5:5" x14ac:dyDescent="0.35">
      <c r="E14160" s="78"/>
    </row>
    <row r="14161" spans="5:5" x14ac:dyDescent="0.35">
      <c r="E14161" s="78"/>
    </row>
    <row r="14162" spans="5:5" x14ac:dyDescent="0.35">
      <c r="E14162" s="78"/>
    </row>
    <row r="14163" spans="5:5" x14ac:dyDescent="0.35">
      <c r="E14163" s="78"/>
    </row>
    <row r="14164" spans="5:5" x14ac:dyDescent="0.35">
      <c r="E14164" s="78"/>
    </row>
    <row r="14165" spans="5:5" x14ac:dyDescent="0.35">
      <c r="E14165" s="78"/>
    </row>
    <row r="14166" spans="5:5" x14ac:dyDescent="0.35">
      <c r="E14166" s="78"/>
    </row>
    <row r="14167" spans="5:5" x14ac:dyDescent="0.35">
      <c r="E14167" s="78"/>
    </row>
    <row r="14168" spans="5:5" x14ac:dyDescent="0.35">
      <c r="E14168" s="78"/>
    </row>
    <row r="14169" spans="5:5" x14ac:dyDescent="0.35">
      <c r="E14169" s="78"/>
    </row>
    <row r="14170" spans="5:5" x14ac:dyDescent="0.35">
      <c r="E14170" s="78"/>
    </row>
    <row r="14171" spans="5:5" x14ac:dyDescent="0.35">
      <c r="E14171" s="78"/>
    </row>
    <row r="14172" spans="5:5" x14ac:dyDescent="0.35">
      <c r="E14172" s="78"/>
    </row>
    <row r="14173" spans="5:5" x14ac:dyDescent="0.35">
      <c r="E14173" s="78"/>
    </row>
    <row r="14174" spans="5:5" x14ac:dyDescent="0.35">
      <c r="E14174" s="78"/>
    </row>
    <row r="14175" spans="5:5" x14ac:dyDescent="0.35">
      <c r="E14175" s="78"/>
    </row>
    <row r="14176" spans="5:5" x14ac:dyDescent="0.35">
      <c r="E14176" s="78"/>
    </row>
    <row r="14177" spans="5:5" x14ac:dyDescent="0.35">
      <c r="E14177" s="78"/>
    </row>
    <row r="14178" spans="5:5" x14ac:dyDescent="0.35">
      <c r="E14178" s="78"/>
    </row>
    <row r="14179" spans="5:5" x14ac:dyDescent="0.35">
      <c r="E14179" s="78"/>
    </row>
    <row r="14180" spans="5:5" x14ac:dyDescent="0.35">
      <c r="E14180" s="78"/>
    </row>
    <row r="14181" spans="5:5" x14ac:dyDescent="0.35">
      <c r="E14181" s="78"/>
    </row>
    <row r="14182" spans="5:5" x14ac:dyDescent="0.35">
      <c r="E14182" s="78"/>
    </row>
    <row r="14183" spans="5:5" x14ac:dyDescent="0.35">
      <c r="E14183" s="78"/>
    </row>
    <row r="14184" spans="5:5" x14ac:dyDescent="0.35">
      <c r="E14184" s="78"/>
    </row>
    <row r="14185" spans="5:5" x14ac:dyDescent="0.35">
      <c r="E14185" s="78"/>
    </row>
    <row r="14186" spans="5:5" x14ac:dyDescent="0.35">
      <c r="E14186" s="78"/>
    </row>
    <row r="14187" spans="5:5" x14ac:dyDescent="0.35">
      <c r="E14187" s="78"/>
    </row>
    <row r="14188" spans="5:5" x14ac:dyDescent="0.35">
      <c r="E14188" s="78"/>
    </row>
    <row r="14189" spans="5:5" x14ac:dyDescent="0.35">
      <c r="E14189" s="78"/>
    </row>
    <row r="14190" spans="5:5" x14ac:dyDescent="0.35">
      <c r="E14190" s="78"/>
    </row>
    <row r="14191" spans="5:5" x14ac:dyDescent="0.35">
      <c r="E14191" s="78"/>
    </row>
    <row r="14192" spans="5:5" x14ac:dyDescent="0.35">
      <c r="E14192" s="78"/>
    </row>
    <row r="14193" spans="5:5" x14ac:dyDescent="0.35">
      <c r="E14193" s="78"/>
    </row>
    <row r="14194" spans="5:5" x14ac:dyDescent="0.35">
      <c r="E14194" s="78"/>
    </row>
    <row r="14195" spans="5:5" x14ac:dyDescent="0.35">
      <c r="E14195" s="78"/>
    </row>
    <row r="14196" spans="5:5" x14ac:dyDescent="0.35">
      <c r="E14196" s="78"/>
    </row>
    <row r="14197" spans="5:5" x14ac:dyDescent="0.35">
      <c r="E14197" s="78"/>
    </row>
    <row r="14198" spans="5:5" x14ac:dyDescent="0.35">
      <c r="E14198" s="78"/>
    </row>
    <row r="14199" spans="5:5" x14ac:dyDescent="0.35">
      <c r="E14199" s="78"/>
    </row>
    <row r="14200" spans="5:5" x14ac:dyDescent="0.35">
      <c r="E14200" s="78"/>
    </row>
    <row r="14201" spans="5:5" x14ac:dyDescent="0.35">
      <c r="E14201" s="78"/>
    </row>
    <row r="14202" spans="5:5" x14ac:dyDescent="0.35">
      <c r="E14202" s="78"/>
    </row>
    <row r="14203" spans="5:5" x14ac:dyDescent="0.35">
      <c r="E14203" s="78"/>
    </row>
    <row r="14204" spans="5:5" x14ac:dyDescent="0.35">
      <c r="E14204" s="78"/>
    </row>
    <row r="14205" spans="5:5" x14ac:dyDescent="0.35">
      <c r="E14205" s="78"/>
    </row>
    <row r="14206" spans="5:5" x14ac:dyDescent="0.35">
      <c r="E14206" s="78"/>
    </row>
    <row r="14207" spans="5:5" x14ac:dyDescent="0.35">
      <c r="E14207" s="78"/>
    </row>
    <row r="14208" spans="5:5" x14ac:dyDescent="0.35">
      <c r="E14208" s="78"/>
    </row>
    <row r="14209" spans="5:5" x14ac:dyDescent="0.35">
      <c r="E14209" s="78"/>
    </row>
    <row r="14210" spans="5:5" x14ac:dyDescent="0.35">
      <c r="E14210" s="78"/>
    </row>
    <row r="14211" spans="5:5" x14ac:dyDescent="0.35">
      <c r="E14211" s="78"/>
    </row>
    <row r="14212" spans="5:5" x14ac:dyDescent="0.35">
      <c r="E14212" s="78"/>
    </row>
    <row r="14213" spans="5:5" x14ac:dyDescent="0.35">
      <c r="E14213" s="78"/>
    </row>
    <row r="14214" spans="5:5" x14ac:dyDescent="0.35">
      <c r="E14214" s="78"/>
    </row>
    <row r="14215" spans="5:5" x14ac:dyDescent="0.35">
      <c r="E14215" s="78"/>
    </row>
    <row r="14216" spans="5:5" x14ac:dyDescent="0.35">
      <c r="E14216" s="78"/>
    </row>
    <row r="14217" spans="5:5" x14ac:dyDescent="0.35">
      <c r="E14217" s="78"/>
    </row>
    <row r="14218" spans="5:5" x14ac:dyDescent="0.35">
      <c r="E14218" s="78"/>
    </row>
    <row r="14219" spans="5:5" x14ac:dyDescent="0.35">
      <c r="E14219" s="78"/>
    </row>
    <row r="14220" spans="5:5" x14ac:dyDescent="0.35">
      <c r="E14220" s="78"/>
    </row>
    <row r="14221" spans="5:5" x14ac:dyDescent="0.35">
      <c r="E14221" s="78"/>
    </row>
    <row r="14222" spans="5:5" x14ac:dyDescent="0.35">
      <c r="E14222" s="78"/>
    </row>
    <row r="14223" spans="5:5" x14ac:dyDescent="0.35">
      <c r="E14223" s="78"/>
    </row>
    <row r="14224" spans="5:5" x14ac:dyDescent="0.35">
      <c r="E14224" s="78"/>
    </row>
    <row r="14225" spans="5:5" x14ac:dyDescent="0.35">
      <c r="E14225" s="78"/>
    </row>
    <row r="14226" spans="5:5" x14ac:dyDescent="0.35">
      <c r="E14226" s="78"/>
    </row>
    <row r="14227" spans="5:5" x14ac:dyDescent="0.35">
      <c r="E14227" s="78"/>
    </row>
    <row r="14228" spans="5:5" x14ac:dyDescent="0.35">
      <c r="E14228" s="78"/>
    </row>
    <row r="14229" spans="5:5" x14ac:dyDescent="0.35">
      <c r="E14229" s="78"/>
    </row>
    <row r="14230" spans="5:5" x14ac:dyDescent="0.35">
      <c r="E14230" s="78"/>
    </row>
    <row r="14231" spans="5:5" x14ac:dyDescent="0.35">
      <c r="E14231" s="78"/>
    </row>
    <row r="14232" spans="5:5" x14ac:dyDescent="0.35">
      <c r="E14232" s="78"/>
    </row>
    <row r="14233" spans="5:5" x14ac:dyDescent="0.35">
      <c r="E14233" s="78"/>
    </row>
    <row r="14234" spans="5:5" x14ac:dyDescent="0.35">
      <c r="E14234" s="78"/>
    </row>
    <row r="14235" spans="5:5" x14ac:dyDescent="0.35">
      <c r="E14235" s="78"/>
    </row>
    <row r="14236" spans="5:5" x14ac:dyDescent="0.35">
      <c r="E14236" s="78"/>
    </row>
    <row r="14237" spans="5:5" x14ac:dyDescent="0.35">
      <c r="E14237" s="78"/>
    </row>
    <row r="14238" spans="5:5" x14ac:dyDescent="0.35">
      <c r="E14238" s="78"/>
    </row>
    <row r="14239" spans="5:5" x14ac:dyDescent="0.35">
      <c r="E14239" s="78"/>
    </row>
    <row r="14240" spans="5:5" x14ac:dyDescent="0.35">
      <c r="E14240" s="78"/>
    </row>
    <row r="14241" spans="5:5" x14ac:dyDescent="0.35">
      <c r="E14241" s="78"/>
    </row>
    <row r="14242" spans="5:5" x14ac:dyDescent="0.35">
      <c r="E14242" s="78"/>
    </row>
    <row r="14243" spans="5:5" x14ac:dyDescent="0.35">
      <c r="E14243" s="78"/>
    </row>
    <row r="14244" spans="5:5" x14ac:dyDescent="0.35">
      <c r="E14244" s="78"/>
    </row>
    <row r="14245" spans="5:5" x14ac:dyDescent="0.35">
      <c r="E14245" s="78"/>
    </row>
    <row r="14246" spans="5:5" x14ac:dyDescent="0.35">
      <c r="E14246" s="78"/>
    </row>
    <row r="14247" spans="5:5" x14ac:dyDescent="0.35">
      <c r="E14247" s="78"/>
    </row>
    <row r="14248" spans="5:5" x14ac:dyDescent="0.35">
      <c r="E14248" s="78"/>
    </row>
    <row r="14249" spans="5:5" x14ac:dyDescent="0.35">
      <c r="E14249" s="78"/>
    </row>
    <row r="14250" spans="5:5" x14ac:dyDescent="0.35">
      <c r="E14250" s="78"/>
    </row>
    <row r="14251" spans="5:5" x14ac:dyDescent="0.35">
      <c r="E14251" s="78"/>
    </row>
    <row r="14252" spans="5:5" x14ac:dyDescent="0.35">
      <c r="E14252" s="78"/>
    </row>
    <row r="14253" spans="5:5" x14ac:dyDescent="0.35">
      <c r="E14253" s="78"/>
    </row>
    <row r="14254" spans="5:5" x14ac:dyDescent="0.35">
      <c r="E14254" s="78"/>
    </row>
    <row r="14255" spans="5:5" x14ac:dyDescent="0.35">
      <c r="E14255" s="78"/>
    </row>
    <row r="14256" spans="5:5" x14ac:dyDescent="0.35">
      <c r="E14256" s="78"/>
    </row>
    <row r="14257" spans="5:5" x14ac:dyDescent="0.35">
      <c r="E14257" s="78"/>
    </row>
    <row r="14258" spans="5:5" x14ac:dyDescent="0.35">
      <c r="E14258" s="78"/>
    </row>
    <row r="14259" spans="5:5" x14ac:dyDescent="0.35">
      <c r="E14259" s="78"/>
    </row>
    <row r="14260" spans="5:5" x14ac:dyDescent="0.35">
      <c r="E14260" s="78"/>
    </row>
    <row r="14261" spans="5:5" x14ac:dyDescent="0.35">
      <c r="E14261" s="78"/>
    </row>
    <row r="14262" spans="5:5" x14ac:dyDescent="0.35">
      <c r="E14262" s="78"/>
    </row>
    <row r="14263" spans="5:5" x14ac:dyDescent="0.35">
      <c r="E14263" s="78"/>
    </row>
    <row r="14264" spans="5:5" x14ac:dyDescent="0.35">
      <c r="E14264" s="78"/>
    </row>
    <row r="14265" spans="5:5" x14ac:dyDescent="0.35">
      <c r="E14265" s="78"/>
    </row>
    <row r="14266" spans="5:5" x14ac:dyDescent="0.35">
      <c r="E14266" s="78"/>
    </row>
    <row r="14267" spans="5:5" x14ac:dyDescent="0.35">
      <c r="E14267" s="78"/>
    </row>
    <row r="14268" spans="5:5" x14ac:dyDescent="0.35">
      <c r="E14268" s="78"/>
    </row>
    <row r="14269" spans="5:5" x14ac:dyDescent="0.35">
      <c r="E14269" s="78"/>
    </row>
    <row r="14270" spans="5:5" x14ac:dyDescent="0.35">
      <c r="E14270" s="78"/>
    </row>
    <row r="14271" spans="5:5" x14ac:dyDescent="0.35">
      <c r="E14271" s="78"/>
    </row>
    <row r="14272" spans="5:5" x14ac:dyDescent="0.35">
      <c r="E14272" s="78"/>
    </row>
    <row r="14273" spans="5:5" x14ac:dyDescent="0.35">
      <c r="E14273" s="78"/>
    </row>
    <row r="14274" spans="5:5" x14ac:dyDescent="0.35">
      <c r="E14274" s="78"/>
    </row>
    <row r="14275" spans="5:5" x14ac:dyDescent="0.35">
      <c r="E14275" s="78"/>
    </row>
    <row r="14276" spans="5:5" x14ac:dyDescent="0.35">
      <c r="E14276" s="78"/>
    </row>
    <row r="14277" spans="5:5" x14ac:dyDescent="0.35">
      <c r="E14277" s="78"/>
    </row>
    <row r="14278" spans="5:5" x14ac:dyDescent="0.35">
      <c r="E14278" s="78"/>
    </row>
    <row r="14279" spans="5:5" x14ac:dyDescent="0.35">
      <c r="E14279" s="78"/>
    </row>
    <row r="14280" spans="5:5" x14ac:dyDescent="0.35">
      <c r="E14280" s="78"/>
    </row>
    <row r="14281" spans="5:5" x14ac:dyDescent="0.35">
      <c r="E14281" s="78"/>
    </row>
    <row r="14282" spans="5:5" x14ac:dyDescent="0.35">
      <c r="E14282" s="78"/>
    </row>
    <row r="14283" spans="5:5" x14ac:dyDescent="0.35">
      <c r="E14283" s="78"/>
    </row>
    <row r="14284" spans="5:5" x14ac:dyDescent="0.35">
      <c r="E14284" s="78"/>
    </row>
    <row r="14285" spans="5:5" x14ac:dyDescent="0.35">
      <c r="E14285" s="78"/>
    </row>
    <row r="14286" spans="5:5" x14ac:dyDescent="0.35">
      <c r="E14286" s="78"/>
    </row>
    <row r="14287" spans="5:5" x14ac:dyDescent="0.35">
      <c r="E14287" s="78"/>
    </row>
    <row r="14288" spans="5:5" x14ac:dyDescent="0.35">
      <c r="E14288" s="78"/>
    </row>
    <row r="14289" spans="5:5" x14ac:dyDescent="0.35">
      <c r="E14289" s="78"/>
    </row>
    <row r="14290" spans="5:5" x14ac:dyDescent="0.35">
      <c r="E14290" s="78"/>
    </row>
    <row r="14291" spans="5:5" x14ac:dyDescent="0.35">
      <c r="E14291" s="78"/>
    </row>
    <row r="14292" spans="5:5" x14ac:dyDescent="0.35">
      <c r="E14292" s="78"/>
    </row>
    <row r="14293" spans="5:5" x14ac:dyDescent="0.35">
      <c r="E14293" s="78"/>
    </row>
    <row r="14294" spans="5:5" x14ac:dyDescent="0.35">
      <c r="E14294" s="78"/>
    </row>
    <row r="14295" spans="5:5" x14ac:dyDescent="0.35">
      <c r="E14295" s="78"/>
    </row>
    <row r="14296" spans="5:5" x14ac:dyDescent="0.35">
      <c r="E14296" s="78"/>
    </row>
    <row r="14297" spans="5:5" x14ac:dyDescent="0.35">
      <c r="E14297" s="78"/>
    </row>
    <row r="14298" spans="5:5" x14ac:dyDescent="0.35">
      <c r="E14298" s="78"/>
    </row>
    <row r="14299" spans="5:5" x14ac:dyDescent="0.35">
      <c r="E14299" s="78"/>
    </row>
    <row r="14300" spans="5:5" x14ac:dyDescent="0.35">
      <c r="E14300" s="78"/>
    </row>
    <row r="14301" spans="5:5" x14ac:dyDescent="0.35">
      <c r="E14301" s="78"/>
    </row>
    <row r="14302" spans="5:5" x14ac:dyDescent="0.35">
      <c r="E14302" s="78"/>
    </row>
    <row r="14303" spans="5:5" x14ac:dyDescent="0.35">
      <c r="E14303" s="78"/>
    </row>
    <row r="14304" spans="5:5" x14ac:dyDescent="0.35">
      <c r="E14304" s="78"/>
    </row>
    <row r="14305" spans="5:5" x14ac:dyDescent="0.35">
      <c r="E14305" s="78"/>
    </row>
    <row r="14306" spans="5:5" x14ac:dyDescent="0.35">
      <c r="E14306" s="78"/>
    </row>
    <row r="14307" spans="5:5" x14ac:dyDescent="0.35">
      <c r="E14307" s="78"/>
    </row>
    <row r="14308" spans="5:5" x14ac:dyDescent="0.35">
      <c r="E14308" s="78"/>
    </row>
    <row r="14309" spans="5:5" x14ac:dyDescent="0.35">
      <c r="E14309" s="78"/>
    </row>
    <row r="14310" spans="5:5" x14ac:dyDescent="0.35">
      <c r="E14310" s="78"/>
    </row>
    <row r="14311" spans="5:5" x14ac:dyDescent="0.35">
      <c r="E14311" s="78"/>
    </row>
    <row r="14312" spans="5:5" x14ac:dyDescent="0.35">
      <c r="E14312" s="78"/>
    </row>
    <row r="14313" spans="5:5" x14ac:dyDescent="0.35">
      <c r="E14313" s="78"/>
    </row>
    <row r="14314" spans="5:5" x14ac:dyDescent="0.35">
      <c r="E14314" s="78"/>
    </row>
    <row r="14315" spans="5:5" x14ac:dyDescent="0.35">
      <c r="E14315" s="78"/>
    </row>
    <row r="14316" spans="5:5" x14ac:dyDescent="0.35">
      <c r="E14316" s="78"/>
    </row>
    <row r="14317" spans="5:5" x14ac:dyDescent="0.35">
      <c r="E14317" s="78"/>
    </row>
    <row r="14318" spans="5:5" x14ac:dyDescent="0.35">
      <c r="E14318" s="78"/>
    </row>
    <row r="14319" spans="5:5" x14ac:dyDescent="0.35">
      <c r="E14319" s="78"/>
    </row>
    <row r="14320" spans="5:5" x14ac:dyDescent="0.35">
      <c r="E14320" s="78"/>
    </row>
    <row r="14321" spans="5:5" x14ac:dyDescent="0.35">
      <c r="E14321" s="78"/>
    </row>
    <row r="14322" spans="5:5" x14ac:dyDescent="0.35">
      <c r="E14322" s="78"/>
    </row>
    <row r="14323" spans="5:5" x14ac:dyDescent="0.35">
      <c r="E14323" s="78"/>
    </row>
    <row r="14324" spans="5:5" x14ac:dyDescent="0.35">
      <c r="E14324" s="78"/>
    </row>
    <row r="14325" spans="5:5" x14ac:dyDescent="0.35">
      <c r="E14325" s="78"/>
    </row>
    <row r="14326" spans="5:5" x14ac:dyDescent="0.35">
      <c r="E14326" s="78"/>
    </row>
    <row r="14327" spans="5:5" x14ac:dyDescent="0.35">
      <c r="E14327" s="78"/>
    </row>
    <row r="14328" spans="5:5" x14ac:dyDescent="0.35">
      <c r="E14328" s="78"/>
    </row>
    <row r="14329" spans="5:5" x14ac:dyDescent="0.35">
      <c r="E14329" s="78"/>
    </row>
    <row r="14330" spans="5:5" x14ac:dyDescent="0.35">
      <c r="E14330" s="78"/>
    </row>
    <row r="14331" spans="5:5" x14ac:dyDescent="0.35">
      <c r="E14331" s="78"/>
    </row>
    <row r="14332" spans="5:5" x14ac:dyDescent="0.35">
      <c r="E14332" s="78"/>
    </row>
    <row r="14333" spans="5:5" x14ac:dyDescent="0.35">
      <c r="E14333" s="78"/>
    </row>
    <row r="14334" spans="5:5" x14ac:dyDescent="0.35">
      <c r="E14334" s="78"/>
    </row>
    <row r="14335" spans="5:5" x14ac:dyDescent="0.35">
      <c r="E14335" s="78"/>
    </row>
    <row r="14336" spans="5:5" x14ac:dyDescent="0.35">
      <c r="E14336" s="78"/>
    </row>
    <row r="14337" spans="5:5" x14ac:dyDescent="0.35">
      <c r="E14337" s="78"/>
    </row>
    <row r="14338" spans="5:5" x14ac:dyDescent="0.35">
      <c r="E14338" s="78"/>
    </row>
    <row r="14339" spans="5:5" x14ac:dyDescent="0.35">
      <c r="E14339" s="78"/>
    </row>
    <row r="14340" spans="5:5" x14ac:dyDescent="0.35">
      <c r="E14340" s="78"/>
    </row>
    <row r="14341" spans="5:5" x14ac:dyDescent="0.35">
      <c r="E14341" s="78"/>
    </row>
    <row r="14342" spans="5:5" x14ac:dyDescent="0.35">
      <c r="E14342" s="78"/>
    </row>
    <row r="14343" spans="5:5" x14ac:dyDescent="0.35">
      <c r="E14343" s="78"/>
    </row>
    <row r="14344" spans="5:5" x14ac:dyDescent="0.35">
      <c r="E14344" s="78"/>
    </row>
    <row r="14345" spans="5:5" x14ac:dyDescent="0.35">
      <c r="E14345" s="78"/>
    </row>
    <row r="14346" spans="5:5" x14ac:dyDescent="0.35">
      <c r="E14346" s="78"/>
    </row>
    <row r="14347" spans="5:5" x14ac:dyDescent="0.35">
      <c r="E14347" s="78"/>
    </row>
    <row r="14348" spans="5:5" x14ac:dyDescent="0.35">
      <c r="E14348" s="78"/>
    </row>
    <row r="14349" spans="5:5" x14ac:dyDescent="0.35">
      <c r="E14349" s="78"/>
    </row>
    <row r="14350" spans="5:5" x14ac:dyDescent="0.35">
      <c r="E14350" s="78"/>
    </row>
    <row r="14351" spans="5:5" x14ac:dyDescent="0.35">
      <c r="E14351" s="78"/>
    </row>
    <row r="14352" spans="5:5" x14ac:dyDescent="0.35">
      <c r="E14352" s="78"/>
    </row>
    <row r="14353" spans="5:5" x14ac:dyDescent="0.35">
      <c r="E14353" s="78"/>
    </row>
    <row r="14354" spans="5:5" x14ac:dyDescent="0.35">
      <c r="E14354" s="78"/>
    </row>
    <row r="14355" spans="5:5" x14ac:dyDescent="0.35">
      <c r="E14355" s="78"/>
    </row>
    <row r="14356" spans="5:5" x14ac:dyDescent="0.35">
      <c r="E14356" s="78"/>
    </row>
    <row r="14357" spans="5:5" x14ac:dyDescent="0.35">
      <c r="E14357" s="78"/>
    </row>
    <row r="14358" spans="5:5" x14ac:dyDescent="0.35">
      <c r="E14358" s="78"/>
    </row>
    <row r="14359" spans="5:5" x14ac:dyDescent="0.35">
      <c r="E14359" s="78"/>
    </row>
    <row r="14360" spans="5:5" x14ac:dyDescent="0.35">
      <c r="E14360" s="78"/>
    </row>
    <row r="14361" spans="5:5" x14ac:dyDescent="0.35">
      <c r="E14361" s="78"/>
    </row>
    <row r="14362" spans="5:5" x14ac:dyDescent="0.35">
      <c r="E14362" s="78"/>
    </row>
    <row r="14363" spans="5:5" x14ac:dyDescent="0.35">
      <c r="E14363" s="78"/>
    </row>
    <row r="14364" spans="5:5" x14ac:dyDescent="0.35">
      <c r="E14364" s="78"/>
    </row>
    <row r="14365" spans="5:5" x14ac:dyDescent="0.35">
      <c r="E14365" s="78"/>
    </row>
    <row r="14366" spans="5:5" x14ac:dyDescent="0.35">
      <c r="E14366" s="78"/>
    </row>
    <row r="14367" spans="5:5" x14ac:dyDescent="0.35">
      <c r="E14367" s="78"/>
    </row>
    <row r="14368" spans="5:5" x14ac:dyDescent="0.35">
      <c r="E14368" s="78"/>
    </row>
    <row r="14369" spans="5:5" x14ac:dyDescent="0.35">
      <c r="E14369" s="78"/>
    </row>
    <row r="14370" spans="5:5" x14ac:dyDescent="0.35">
      <c r="E14370" s="78"/>
    </row>
    <row r="14371" spans="5:5" x14ac:dyDescent="0.35">
      <c r="E14371" s="78"/>
    </row>
    <row r="14372" spans="5:5" x14ac:dyDescent="0.35">
      <c r="E14372" s="78"/>
    </row>
    <row r="14373" spans="5:5" x14ac:dyDescent="0.35">
      <c r="E14373" s="78"/>
    </row>
    <row r="14374" spans="5:5" x14ac:dyDescent="0.35">
      <c r="E14374" s="78"/>
    </row>
    <row r="14375" spans="5:5" x14ac:dyDescent="0.35">
      <c r="E14375" s="78"/>
    </row>
    <row r="14376" spans="5:5" x14ac:dyDescent="0.35">
      <c r="E14376" s="78"/>
    </row>
    <row r="14377" spans="5:5" x14ac:dyDescent="0.35">
      <c r="E14377" s="78"/>
    </row>
    <row r="14378" spans="5:5" x14ac:dyDescent="0.35">
      <c r="E14378" s="78"/>
    </row>
    <row r="14379" spans="5:5" x14ac:dyDescent="0.35">
      <c r="E14379" s="78"/>
    </row>
    <row r="14380" spans="5:5" x14ac:dyDescent="0.35">
      <c r="E14380" s="78"/>
    </row>
    <row r="14381" spans="5:5" x14ac:dyDescent="0.35">
      <c r="E14381" s="78"/>
    </row>
    <row r="14382" spans="5:5" x14ac:dyDescent="0.35">
      <c r="E14382" s="78"/>
    </row>
    <row r="14383" spans="5:5" x14ac:dyDescent="0.35">
      <c r="E14383" s="78"/>
    </row>
    <row r="14384" spans="5:5" x14ac:dyDescent="0.35">
      <c r="E14384" s="78"/>
    </row>
    <row r="14385" spans="5:5" x14ac:dyDescent="0.35">
      <c r="E14385" s="78"/>
    </row>
    <row r="14386" spans="5:5" x14ac:dyDescent="0.35">
      <c r="E14386" s="78"/>
    </row>
    <row r="14387" spans="5:5" x14ac:dyDescent="0.35">
      <c r="E14387" s="78"/>
    </row>
    <row r="14388" spans="5:5" x14ac:dyDescent="0.35">
      <c r="E14388" s="78"/>
    </row>
    <row r="14389" spans="5:5" x14ac:dyDescent="0.35">
      <c r="E14389" s="78"/>
    </row>
    <row r="14390" spans="5:5" x14ac:dyDescent="0.35">
      <c r="E14390" s="78"/>
    </row>
    <row r="14391" spans="5:5" x14ac:dyDescent="0.35">
      <c r="E14391" s="78"/>
    </row>
    <row r="14392" spans="5:5" x14ac:dyDescent="0.35">
      <c r="E14392" s="78"/>
    </row>
    <row r="14393" spans="5:5" x14ac:dyDescent="0.35">
      <c r="E14393" s="78"/>
    </row>
    <row r="14394" spans="5:5" x14ac:dyDescent="0.35">
      <c r="E14394" s="78"/>
    </row>
    <row r="14395" spans="5:5" x14ac:dyDescent="0.35">
      <c r="E14395" s="78"/>
    </row>
    <row r="14396" spans="5:5" x14ac:dyDescent="0.35">
      <c r="E14396" s="78"/>
    </row>
    <row r="14397" spans="5:5" x14ac:dyDescent="0.35">
      <c r="E14397" s="78"/>
    </row>
    <row r="14398" spans="5:5" x14ac:dyDescent="0.35">
      <c r="E14398" s="78"/>
    </row>
    <row r="14399" spans="5:5" x14ac:dyDescent="0.35">
      <c r="E14399" s="78"/>
    </row>
    <row r="14400" spans="5:5" x14ac:dyDescent="0.35">
      <c r="E14400" s="78"/>
    </row>
    <row r="14401" spans="5:5" x14ac:dyDescent="0.35">
      <c r="E14401" s="78"/>
    </row>
    <row r="14402" spans="5:5" x14ac:dyDescent="0.35">
      <c r="E14402" s="78"/>
    </row>
    <row r="14403" spans="5:5" x14ac:dyDescent="0.35">
      <c r="E14403" s="78"/>
    </row>
    <row r="14404" spans="5:5" x14ac:dyDescent="0.35">
      <c r="E14404" s="78"/>
    </row>
    <row r="14405" spans="5:5" x14ac:dyDescent="0.35">
      <c r="E14405" s="78"/>
    </row>
    <row r="14406" spans="5:5" x14ac:dyDescent="0.35">
      <c r="E14406" s="78"/>
    </row>
    <row r="14407" spans="5:5" x14ac:dyDescent="0.35">
      <c r="E14407" s="78"/>
    </row>
    <row r="14408" spans="5:5" x14ac:dyDescent="0.35">
      <c r="E14408" s="78"/>
    </row>
    <row r="14409" spans="5:5" x14ac:dyDescent="0.35">
      <c r="E14409" s="78"/>
    </row>
    <row r="14410" spans="5:5" x14ac:dyDescent="0.35">
      <c r="E14410" s="78"/>
    </row>
    <row r="14411" spans="5:5" x14ac:dyDescent="0.35">
      <c r="E14411" s="78"/>
    </row>
    <row r="14412" spans="5:5" x14ac:dyDescent="0.35">
      <c r="E14412" s="78"/>
    </row>
    <row r="14413" spans="5:5" x14ac:dyDescent="0.35">
      <c r="E14413" s="78"/>
    </row>
    <row r="14414" spans="5:5" x14ac:dyDescent="0.35">
      <c r="E14414" s="78"/>
    </row>
    <row r="14415" spans="5:5" x14ac:dyDescent="0.35">
      <c r="E14415" s="78"/>
    </row>
    <row r="14416" spans="5:5" x14ac:dyDescent="0.35">
      <c r="E14416" s="78"/>
    </row>
    <row r="14417" spans="5:5" x14ac:dyDescent="0.35">
      <c r="E14417" s="78"/>
    </row>
    <row r="14418" spans="5:5" x14ac:dyDescent="0.35">
      <c r="E14418" s="78"/>
    </row>
    <row r="14419" spans="5:5" x14ac:dyDescent="0.35">
      <c r="E14419" s="78"/>
    </row>
    <row r="14420" spans="5:5" x14ac:dyDescent="0.35">
      <c r="E14420" s="78"/>
    </row>
    <row r="14421" spans="5:5" x14ac:dyDescent="0.35">
      <c r="E14421" s="78"/>
    </row>
    <row r="14422" spans="5:5" x14ac:dyDescent="0.35">
      <c r="E14422" s="78"/>
    </row>
    <row r="14423" spans="5:5" x14ac:dyDescent="0.35">
      <c r="E14423" s="78"/>
    </row>
    <row r="14424" spans="5:5" x14ac:dyDescent="0.35">
      <c r="E14424" s="78"/>
    </row>
    <row r="14425" spans="5:5" x14ac:dyDescent="0.35">
      <c r="E14425" s="78"/>
    </row>
    <row r="14426" spans="5:5" x14ac:dyDescent="0.35">
      <c r="E14426" s="78"/>
    </row>
    <row r="14427" spans="5:5" x14ac:dyDescent="0.35">
      <c r="E14427" s="78"/>
    </row>
    <row r="14428" spans="5:5" x14ac:dyDescent="0.35">
      <c r="E14428" s="78"/>
    </row>
    <row r="14429" spans="5:5" x14ac:dyDescent="0.35">
      <c r="E14429" s="78"/>
    </row>
    <row r="14430" spans="5:5" x14ac:dyDescent="0.35">
      <c r="E14430" s="78"/>
    </row>
    <row r="14431" spans="5:5" x14ac:dyDescent="0.35">
      <c r="E14431" s="78"/>
    </row>
    <row r="14432" spans="5:5" x14ac:dyDescent="0.35">
      <c r="E14432" s="78"/>
    </row>
    <row r="14433" spans="5:5" x14ac:dyDescent="0.35">
      <c r="E14433" s="78"/>
    </row>
    <row r="14434" spans="5:5" x14ac:dyDescent="0.35">
      <c r="E14434" s="78"/>
    </row>
    <row r="14435" spans="5:5" x14ac:dyDescent="0.35">
      <c r="E14435" s="78"/>
    </row>
    <row r="14436" spans="5:5" x14ac:dyDescent="0.35">
      <c r="E14436" s="78"/>
    </row>
    <row r="14437" spans="5:5" x14ac:dyDescent="0.35">
      <c r="E14437" s="78"/>
    </row>
    <row r="14438" spans="5:5" x14ac:dyDescent="0.35">
      <c r="E14438" s="78"/>
    </row>
    <row r="14439" spans="5:5" x14ac:dyDescent="0.35">
      <c r="E14439" s="78"/>
    </row>
    <row r="14440" spans="5:5" x14ac:dyDescent="0.35">
      <c r="E14440" s="78"/>
    </row>
    <row r="14441" spans="5:5" x14ac:dyDescent="0.35">
      <c r="E14441" s="78"/>
    </row>
    <row r="14442" spans="5:5" x14ac:dyDescent="0.35">
      <c r="E14442" s="78"/>
    </row>
    <row r="14443" spans="5:5" x14ac:dyDescent="0.35">
      <c r="E14443" s="78"/>
    </row>
    <row r="14444" spans="5:5" x14ac:dyDescent="0.35">
      <c r="E14444" s="78"/>
    </row>
    <row r="14445" spans="5:5" x14ac:dyDescent="0.35">
      <c r="E14445" s="78"/>
    </row>
    <row r="14446" spans="5:5" x14ac:dyDescent="0.35">
      <c r="E14446" s="78"/>
    </row>
    <row r="14447" spans="5:5" x14ac:dyDescent="0.35">
      <c r="E14447" s="78"/>
    </row>
    <row r="14448" spans="5:5" x14ac:dyDescent="0.35">
      <c r="E14448" s="78"/>
    </row>
    <row r="14449" spans="5:5" x14ac:dyDescent="0.35">
      <c r="E14449" s="78"/>
    </row>
    <row r="14450" spans="5:5" x14ac:dyDescent="0.35">
      <c r="E14450" s="78"/>
    </row>
    <row r="14451" spans="5:5" x14ac:dyDescent="0.35">
      <c r="E14451" s="78"/>
    </row>
    <row r="14452" spans="5:5" x14ac:dyDescent="0.35">
      <c r="E14452" s="78"/>
    </row>
    <row r="14453" spans="5:5" x14ac:dyDescent="0.35">
      <c r="E14453" s="78"/>
    </row>
    <row r="14454" spans="5:5" x14ac:dyDescent="0.35">
      <c r="E14454" s="78"/>
    </row>
    <row r="14455" spans="5:5" x14ac:dyDescent="0.35">
      <c r="E14455" s="78"/>
    </row>
    <row r="14456" spans="5:5" x14ac:dyDescent="0.35">
      <c r="E14456" s="78"/>
    </row>
    <row r="14457" spans="5:5" x14ac:dyDescent="0.35">
      <c r="E14457" s="78"/>
    </row>
    <row r="14458" spans="5:5" x14ac:dyDescent="0.35">
      <c r="E14458" s="78"/>
    </row>
    <row r="14459" spans="5:5" x14ac:dyDescent="0.35">
      <c r="E14459" s="78"/>
    </row>
    <row r="14460" spans="5:5" x14ac:dyDescent="0.35">
      <c r="E14460" s="78"/>
    </row>
    <row r="14461" spans="5:5" x14ac:dyDescent="0.35">
      <c r="E14461" s="78"/>
    </row>
    <row r="14462" spans="5:5" x14ac:dyDescent="0.35">
      <c r="E14462" s="78"/>
    </row>
    <row r="14463" spans="5:5" x14ac:dyDescent="0.35">
      <c r="E14463" s="78"/>
    </row>
    <row r="14464" spans="5:5" x14ac:dyDescent="0.35">
      <c r="E14464" s="78"/>
    </row>
    <row r="14465" spans="5:5" x14ac:dyDescent="0.35">
      <c r="E14465" s="78"/>
    </row>
    <row r="14466" spans="5:5" x14ac:dyDescent="0.35">
      <c r="E14466" s="78"/>
    </row>
    <row r="14467" spans="5:5" x14ac:dyDescent="0.35">
      <c r="E14467" s="78"/>
    </row>
    <row r="14468" spans="5:5" x14ac:dyDescent="0.35">
      <c r="E14468" s="78"/>
    </row>
    <row r="14469" spans="5:5" x14ac:dyDescent="0.35">
      <c r="E14469" s="78"/>
    </row>
    <row r="14470" spans="5:5" x14ac:dyDescent="0.35">
      <c r="E14470" s="78"/>
    </row>
    <row r="14471" spans="5:5" x14ac:dyDescent="0.35">
      <c r="E14471" s="78"/>
    </row>
    <row r="14472" spans="5:5" x14ac:dyDescent="0.35">
      <c r="E14472" s="78"/>
    </row>
    <row r="14473" spans="5:5" x14ac:dyDescent="0.35">
      <c r="E14473" s="78"/>
    </row>
    <row r="14474" spans="5:5" x14ac:dyDescent="0.35">
      <c r="E14474" s="78"/>
    </row>
    <row r="14475" spans="5:5" x14ac:dyDescent="0.35">
      <c r="E14475" s="78"/>
    </row>
    <row r="14476" spans="5:5" x14ac:dyDescent="0.35">
      <c r="E14476" s="78"/>
    </row>
    <row r="14477" spans="5:5" x14ac:dyDescent="0.35">
      <c r="E14477" s="78"/>
    </row>
    <row r="14478" spans="5:5" x14ac:dyDescent="0.35">
      <c r="E14478" s="78"/>
    </row>
    <row r="14479" spans="5:5" x14ac:dyDescent="0.35">
      <c r="E14479" s="78"/>
    </row>
    <row r="14480" spans="5:5" x14ac:dyDescent="0.35">
      <c r="E14480" s="78"/>
    </row>
    <row r="14481" spans="5:5" x14ac:dyDescent="0.35">
      <c r="E14481" s="78"/>
    </row>
    <row r="14482" spans="5:5" x14ac:dyDescent="0.35">
      <c r="E14482" s="78"/>
    </row>
    <row r="14483" spans="5:5" x14ac:dyDescent="0.35">
      <c r="E14483" s="78"/>
    </row>
    <row r="14484" spans="5:5" x14ac:dyDescent="0.35">
      <c r="E14484" s="78"/>
    </row>
    <row r="14485" spans="5:5" x14ac:dyDescent="0.35">
      <c r="E14485" s="78"/>
    </row>
    <row r="14486" spans="5:5" x14ac:dyDescent="0.35">
      <c r="E14486" s="78"/>
    </row>
    <row r="14487" spans="5:5" x14ac:dyDescent="0.35">
      <c r="E14487" s="78"/>
    </row>
    <row r="14488" spans="5:5" x14ac:dyDescent="0.35">
      <c r="E14488" s="78"/>
    </row>
    <row r="14489" spans="5:5" x14ac:dyDescent="0.35">
      <c r="E14489" s="78"/>
    </row>
    <row r="14490" spans="5:5" x14ac:dyDescent="0.35">
      <c r="E14490" s="78"/>
    </row>
    <row r="14491" spans="5:5" x14ac:dyDescent="0.35">
      <c r="E14491" s="78"/>
    </row>
    <row r="14492" spans="5:5" x14ac:dyDescent="0.35">
      <c r="E14492" s="78"/>
    </row>
    <row r="14493" spans="5:5" x14ac:dyDescent="0.35">
      <c r="E14493" s="78"/>
    </row>
    <row r="14494" spans="5:5" x14ac:dyDescent="0.35">
      <c r="E14494" s="78"/>
    </row>
    <row r="14495" spans="5:5" x14ac:dyDescent="0.35">
      <c r="E14495" s="78"/>
    </row>
    <row r="14496" spans="5:5" x14ac:dyDescent="0.35">
      <c r="E14496" s="78"/>
    </row>
    <row r="14497" spans="5:5" x14ac:dyDescent="0.35">
      <c r="E14497" s="78"/>
    </row>
    <row r="14498" spans="5:5" x14ac:dyDescent="0.35">
      <c r="E14498" s="78"/>
    </row>
    <row r="14499" spans="5:5" x14ac:dyDescent="0.35">
      <c r="E14499" s="78"/>
    </row>
    <row r="14500" spans="5:5" x14ac:dyDescent="0.35">
      <c r="E14500" s="78"/>
    </row>
    <row r="14501" spans="5:5" x14ac:dyDescent="0.35">
      <c r="E14501" s="78"/>
    </row>
    <row r="14502" spans="5:5" x14ac:dyDescent="0.35">
      <c r="E14502" s="78"/>
    </row>
    <row r="14503" spans="5:5" x14ac:dyDescent="0.35">
      <c r="E14503" s="78"/>
    </row>
    <row r="14504" spans="5:5" x14ac:dyDescent="0.35">
      <c r="E14504" s="78"/>
    </row>
    <row r="14505" spans="5:5" x14ac:dyDescent="0.35">
      <c r="E14505" s="78"/>
    </row>
    <row r="14506" spans="5:5" x14ac:dyDescent="0.35">
      <c r="E14506" s="78"/>
    </row>
    <row r="14507" spans="5:5" x14ac:dyDescent="0.35">
      <c r="E14507" s="78"/>
    </row>
    <row r="14508" spans="5:5" x14ac:dyDescent="0.35">
      <c r="E14508" s="78"/>
    </row>
    <row r="14509" spans="5:5" x14ac:dyDescent="0.35">
      <c r="E14509" s="78"/>
    </row>
    <row r="14510" spans="5:5" x14ac:dyDescent="0.35">
      <c r="E14510" s="78"/>
    </row>
    <row r="14511" spans="5:5" x14ac:dyDescent="0.35">
      <c r="E14511" s="78"/>
    </row>
    <row r="14512" spans="5:5" x14ac:dyDescent="0.35">
      <c r="E14512" s="78"/>
    </row>
    <row r="14513" spans="5:5" x14ac:dyDescent="0.35">
      <c r="E14513" s="78"/>
    </row>
    <row r="14514" spans="5:5" x14ac:dyDescent="0.35">
      <c r="E14514" s="78"/>
    </row>
    <row r="14515" spans="5:5" x14ac:dyDescent="0.35">
      <c r="E14515" s="78"/>
    </row>
    <row r="14516" spans="5:5" x14ac:dyDescent="0.35">
      <c r="E14516" s="78"/>
    </row>
    <row r="14517" spans="5:5" x14ac:dyDescent="0.35">
      <c r="E14517" s="78"/>
    </row>
    <row r="14518" spans="5:5" x14ac:dyDescent="0.35">
      <c r="E14518" s="78"/>
    </row>
    <row r="14519" spans="5:5" x14ac:dyDescent="0.35">
      <c r="E14519" s="78"/>
    </row>
    <row r="14520" spans="5:5" x14ac:dyDescent="0.35">
      <c r="E14520" s="78"/>
    </row>
    <row r="14521" spans="5:5" x14ac:dyDescent="0.35">
      <c r="E14521" s="78"/>
    </row>
    <row r="14522" spans="5:5" x14ac:dyDescent="0.35">
      <c r="E14522" s="78"/>
    </row>
    <row r="14523" spans="5:5" x14ac:dyDescent="0.35">
      <c r="E14523" s="78"/>
    </row>
    <row r="14524" spans="5:5" x14ac:dyDescent="0.35">
      <c r="E14524" s="78"/>
    </row>
    <row r="14525" spans="5:5" x14ac:dyDescent="0.35">
      <c r="E14525" s="78"/>
    </row>
    <row r="14526" spans="5:5" x14ac:dyDescent="0.35">
      <c r="E14526" s="78"/>
    </row>
    <row r="14527" spans="5:5" x14ac:dyDescent="0.35">
      <c r="E14527" s="78"/>
    </row>
    <row r="14528" spans="5:5" x14ac:dyDescent="0.35">
      <c r="E14528" s="78"/>
    </row>
    <row r="14529" spans="5:5" x14ac:dyDescent="0.35">
      <c r="E14529" s="78"/>
    </row>
    <row r="14530" spans="5:5" x14ac:dyDescent="0.35">
      <c r="E14530" s="78"/>
    </row>
    <row r="14531" spans="5:5" x14ac:dyDescent="0.35">
      <c r="E14531" s="78"/>
    </row>
    <row r="14532" spans="5:5" x14ac:dyDescent="0.35">
      <c r="E14532" s="78"/>
    </row>
    <row r="14533" spans="5:5" x14ac:dyDescent="0.35">
      <c r="E14533" s="78"/>
    </row>
    <row r="14534" spans="5:5" x14ac:dyDescent="0.35">
      <c r="E14534" s="78"/>
    </row>
    <row r="14535" spans="5:5" x14ac:dyDescent="0.35">
      <c r="E14535" s="78"/>
    </row>
    <row r="14536" spans="5:5" x14ac:dyDescent="0.35">
      <c r="E14536" s="78"/>
    </row>
    <row r="14537" spans="5:5" x14ac:dyDescent="0.35">
      <c r="E14537" s="78"/>
    </row>
    <row r="14538" spans="5:5" x14ac:dyDescent="0.35">
      <c r="E14538" s="78"/>
    </row>
    <row r="14539" spans="5:5" x14ac:dyDescent="0.35">
      <c r="E14539" s="78"/>
    </row>
    <row r="14540" spans="5:5" x14ac:dyDescent="0.35">
      <c r="E14540" s="78"/>
    </row>
    <row r="14541" spans="5:5" x14ac:dyDescent="0.35">
      <c r="E14541" s="78"/>
    </row>
    <row r="14542" spans="5:5" x14ac:dyDescent="0.35">
      <c r="E14542" s="78"/>
    </row>
    <row r="14543" spans="5:5" x14ac:dyDescent="0.35">
      <c r="E14543" s="78"/>
    </row>
    <row r="14544" spans="5:5" x14ac:dyDescent="0.35">
      <c r="E14544" s="78"/>
    </row>
    <row r="14545" spans="5:5" x14ac:dyDescent="0.35">
      <c r="E14545" s="78"/>
    </row>
    <row r="14546" spans="5:5" x14ac:dyDescent="0.35">
      <c r="E14546" s="78"/>
    </row>
    <row r="14547" spans="5:5" x14ac:dyDescent="0.35">
      <c r="E14547" s="78"/>
    </row>
    <row r="14548" spans="5:5" x14ac:dyDescent="0.35">
      <c r="E14548" s="78"/>
    </row>
    <row r="14549" spans="5:5" x14ac:dyDescent="0.35">
      <c r="E14549" s="78"/>
    </row>
    <row r="14550" spans="5:5" x14ac:dyDescent="0.35">
      <c r="E14550" s="78"/>
    </row>
    <row r="14551" spans="5:5" x14ac:dyDescent="0.35">
      <c r="E14551" s="78"/>
    </row>
    <row r="14552" spans="5:5" x14ac:dyDescent="0.35">
      <c r="E14552" s="78"/>
    </row>
    <row r="14553" spans="5:5" x14ac:dyDescent="0.35">
      <c r="E14553" s="78"/>
    </row>
    <row r="14554" spans="5:5" x14ac:dyDescent="0.35">
      <c r="E14554" s="78"/>
    </row>
    <row r="14555" spans="5:5" x14ac:dyDescent="0.35">
      <c r="E14555" s="78"/>
    </row>
    <row r="14556" spans="5:5" x14ac:dyDescent="0.35">
      <c r="E14556" s="78"/>
    </row>
    <row r="14557" spans="5:5" x14ac:dyDescent="0.35">
      <c r="E14557" s="78"/>
    </row>
    <row r="14558" spans="5:5" x14ac:dyDescent="0.35">
      <c r="E14558" s="78"/>
    </row>
    <row r="14559" spans="5:5" x14ac:dyDescent="0.35">
      <c r="E14559" s="78"/>
    </row>
    <row r="14560" spans="5:5" x14ac:dyDescent="0.35">
      <c r="E14560" s="78"/>
    </row>
    <row r="14561" spans="5:5" x14ac:dyDescent="0.35">
      <c r="E14561" s="78"/>
    </row>
    <row r="14562" spans="5:5" x14ac:dyDescent="0.35">
      <c r="E14562" s="78"/>
    </row>
    <row r="14563" spans="5:5" x14ac:dyDescent="0.35">
      <c r="E14563" s="78"/>
    </row>
    <row r="14564" spans="5:5" x14ac:dyDescent="0.35">
      <c r="E14564" s="78"/>
    </row>
    <row r="14565" spans="5:5" x14ac:dyDescent="0.35">
      <c r="E14565" s="78"/>
    </row>
    <row r="14566" spans="5:5" x14ac:dyDescent="0.35">
      <c r="E14566" s="78"/>
    </row>
    <row r="14567" spans="5:5" x14ac:dyDescent="0.35">
      <c r="E14567" s="78"/>
    </row>
    <row r="14568" spans="5:5" x14ac:dyDescent="0.35">
      <c r="E14568" s="78"/>
    </row>
    <row r="14569" spans="5:5" x14ac:dyDescent="0.35">
      <c r="E14569" s="78"/>
    </row>
    <row r="14570" spans="5:5" x14ac:dyDescent="0.35">
      <c r="E14570" s="78"/>
    </row>
    <row r="14571" spans="5:5" x14ac:dyDescent="0.35">
      <c r="E14571" s="78"/>
    </row>
    <row r="14572" spans="5:5" x14ac:dyDescent="0.35">
      <c r="E14572" s="78"/>
    </row>
    <row r="14573" spans="5:5" x14ac:dyDescent="0.35">
      <c r="E14573" s="78"/>
    </row>
    <row r="14574" spans="5:5" x14ac:dyDescent="0.35">
      <c r="E14574" s="78"/>
    </row>
    <row r="14575" spans="5:5" x14ac:dyDescent="0.35">
      <c r="E14575" s="78"/>
    </row>
    <row r="14576" spans="5:5" x14ac:dyDescent="0.35">
      <c r="E14576" s="78"/>
    </row>
    <row r="14577" spans="5:5" x14ac:dyDescent="0.35">
      <c r="E14577" s="78"/>
    </row>
    <row r="14578" spans="5:5" x14ac:dyDescent="0.35">
      <c r="E14578" s="78"/>
    </row>
    <row r="14579" spans="5:5" x14ac:dyDescent="0.35">
      <c r="E14579" s="78"/>
    </row>
    <row r="14580" spans="5:5" x14ac:dyDescent="0.35">
      <c r="E14580" s="78"/>
    </row>
    <row r="14581" spans="5:5" x14ac:dyDescent="0.35">
      <c r="E14581" s="78"/>
    </row>
    <row r="14582" spans="5:5" x14ac:dyDescent="0.35">
      <c r="E14582" s="78"/>
    </row>
    <row r="14583" spans="5:5" x14ac:dyDescent="0.35">
      <c r="E14583" s="78"/>
    </row>
    <row r="14584" spans="5:5" x14ac:dyDescent="0.35">
      <c r="E14584" s="78"/>
    </row>
    <row r="14585" spans="5:5" x14ac:dyDescent="0.35">
      <c r="E14585" s="78"/>
    </row>
    <row r="14586" spans="5:5" x14ac:dyDescent="0.35">
      <c r="E14586" s="78"/>
    </row>
    <row r="14587" spans="5:5" x14ac:dyDescent="0.35">
      <c r="E14587" s="78"/>
    </row>
    <row r="14588" spans="5:5" x14ac:dyDescent="0.35">
      <c r="E14588" s="78"/>
    </row>
    <row r="14589" spans="5:5" x14ac:dyDescent="0.35">
      <c r="E14589" s="78"/>
    </row>
    <row r="14590" spans="5:5" x14ac:dyDescent="0.35">
      <c r="E14590" s="78"/>
    </row>
    <row r="14591" spans="5:5" x14ac:dyDescent="0.35">
      <c r="E14591" s="78"/>
    </row>
    <row r="14592" spans="5:5" x14ac:dyDescent="0.35">
      <c r="E14592" s="78"/>
    </row>
    <row r="14593" spans="5:5" x14ac:dyDescent="0.35">
      <c r="E14593" s="78"/>
    </row>
    <row r="14594" spans="5:5" x14ac:dyDescent="0.35">
      <c r="E14594" s="78"/>
    </row>
    <row r="14595" spans="5:5" x14ac:dyDescent="0.35">
      <c r="E14595" s="78"/>
    </row>
    <row r="14596" spans="5:5" x14ac:dyDescent="0.35">
      <c r="E14596" s="78"/>
    </row>
    <row r="14597" spans="5:5" x14ac:dyDescent="0.35">
      <c r="E14597" s="78"/>
    </row>
    <row r="14598" spans="5:5" x14ac:dyDescent="0.35">
      <c r="E14598" s="78"/>
    </row>
    <row r="14599" spans="5:5" x14ac:dyDescent="0.35">
      <c r="E14599" s="78"/>
    </row>
    <row r="14600" spans="5:5" x14ac:dyDescent="0.35">
      <c r="E14600" s="78"/>
    </row>
    <row r="14601" spans="5:5" x14ac:dyDescent="0.35">
      <c r="E14601" s="78"/>
    </row>
    <row r="14602" spans="5:5" x14ac:dyDescent="0.35">
      <c r="E14602" s="78"/>
    </row>
    <row r="14603" spans="5:5" x14ac:dyDescent="0.35">
      <c r="E14603" s="78"/>
    </row>
    <row r="14604" spans="5:5" x14ac:dyDescent="0.35">
      <c r="E14604" s="78"/>
    </row>
    <row r="14605" spans="5:5" x14ac:dyDescent="0.35">
      <c r="E14605" s="78"/>
    </row>
    <row r="14606" spans="5:5" x14ac:dyDescent="0.35">
      <c r="E14606" s="78"/>
    </row>
    <row r="14607" spans="5:5" x14ac:dyDescent="0.35">
      <c r="E14607" s="78"/>
    </row>
    <row r="14608" spans="5:5" x14ac:dyDescent="0.35">
      <c r="E14608" s="78"/>
    </row>
    <row r="14609" spans="5:5" x14ac:dyDescent="0.35">
      <c r="E14609" s="78"/>
    </row>
    <row r="14610" spans="5:5" x14ac:dyDescent="0.35">
      <c r="E14610" s="78"/>
    </row>
    <row r="14611" spans="5:5" x14ac:dyDescent="0.35">
      <c r="E14611" s="78"/>
    </row>
    <row r="14612" spans="5:5" x14ac:dyDescent="0.35">
      <c r="E14612" s="78"/>
    </row>
    <row r="14613" spans="5:5" x14ac:dyDescent="0.35">
      <c r="E14613" s="78"/>
    </row>
    <row r="14614" spans="5:5" x14ac:dyDescent="0.35">
      <c r="E14614" s="78"/>
    </row>
    <row r="14615" spans="5:5" x14ac:dyDescent="0.35">
      <c r="E14615" s="78"/>
    </row>
    <row r="14616" spans="5:5" x14ac:dyDescent="0.35">
      <c r="E14616" s="78"/>
    </row>
    <row r="14617" spans="5:5" x14ac:dyDescent="0.35">
      <c r="E14617" s="78"/>
    </row>
    <row r="14618" spans="5:5" x14ac:dyDescent="0.35">
      <c r="E14618" s="78"/>
    </row>
    <row r="14619" spans="5:5" x14ac:dyDescent="0.35">
      <c r="E14619" s="78"/>
    </row>
    <row r="14620" spans="5:5" x14ac:dyDescent="0.35">
      <c r="E14620" s="78"/>
    </row>
    <row r="14621" spans="5:5" x14ac:dyDescent="0.35">
      <c r="E14621" s="78"/>
    </row>
    <row r="14622" spans="5:5" x14ac:dyDescent="0.35">
      <c r="E14622" s="78"/>
    </row>
    <row r="14623" spans="5:5" x14ac:dyDescent="0.35">
      <c r="E14623" s="78"/>
    </row>
    <row r="14624" spans="5:5" x14ac:dyDescent="0.35">
      <c r="E14624" s="78"/>
    </row>
    <row r="14625" spans="5:5" x14ac:dyDescent="0.35">
      <c r="E14625" s="78"/>
    </row>
    <row r="14626" spans="5:5" x14ac:dyDescent="0.35">
      <c r="E14626" s="78"/>
    </row>
    <row r="14627" spans="5:5" x14ac:dyDescent="0.35">
      <c r="E14627" s="78"/>
    </row>
    <row r="14628" spans="5:5" x14ac:dyDescent="0.35">
      <c r="E14628" s="78"/>
    </row>
    <row r="14629" spans="5:5" x14ac:dyDescent="0.35">
      <c r="E14629" s="78"/>
    </row>
    <row r="14630" spans="5:5" x14ac:dyDescent="0.35">
      <c r="E14630" s="78"/>
    </row>
    <row r="14631" spans="5:5" x14ac:dyDescent="0.35">
      <c r="E14631" s="78"/>
    </row>
    <row r="14632" spans="5:5" x14ac:dyDescent="0.35">
      <c r="E14632" s="78"/>
    </row>
    <row r="14633" spans="5:5" x14ac:dyDescent="0.35">
      <c r="E14633" s="78"/>
    </row>
    <row r="14634" spans="5:5" x14ac:dyDescent="0.35">
      <c r="E14634" s="78"/>
    </row>
    <row r="14635" spans="5:5" x14ac:dyDescent="0.35">
      <c r="E14635" s="78"/>
    </row>
    <row r="14636" spans="5:5" x14ac:dyDescent="0.35">
      <c r="E14636" s="78"/>
    </row>
    <row r="14637" spans="5:5" x14ac:dyDescent="0.35">
      <c r="E14637" s="78"/>
    </row>
    <row r="14638" spans="5:5" x14ac:dyDescent="0.35">
      <c r="E14638" s="78"/>
    </row>
    <row r="14639" spans="5:5" x14ac:dyDescent="0.35">
      <c r="E14639" s="78"/>
    </row>
    <row r="14640" spans="5:5" x14ac:dyDescent="0.35">
      <c r="E14640" s="78"/>
    </row>
    <row r="14641" spans="5:5" x14ac:dyDescent="0.35">
      <c r="E14641" s="78"/>
    </row>
    <row r="14642" spans="5:5" x14ac:dyDescent="0.35">
      <c r="E14642" s="78"/>
    </row>
    <row r="14643" spans="5:5" x14ac:dyDescent="0.35">
      <c r="E14643" s="78"/>
    </row>
    <row r="14644" spans="5:5" x14ac:dyDescent="0.35">
      <c r="E14644" s="78"/>
    </row>
    <row r="14645" spans="5:5" x14ac:dyDescent="0.35">
      <c r="E14645" s="78"/>
    </row>
    <row r="14646" spans="5:5" x14ac:dyDescent="0.35">
      <c r="E14646" s="78"/>
    </row>
    <row r="14647" spans="5:5" x14ac:dyDescent="0.35">
      <c r="E14647" s="78"/>
    </row>
    <row r="14648" spans="5:5" x14ac:dyDescent="0.35">
      <c r="E14648" s="78"/>
    </row>
    <row r="14649" spans="5:5" x14ac:dyDescent="0.35">
      <c r="E14649" s="78"/>
    </row>
    <row r="14650" spans="5:5" x14ac:dyDescent="0.35">
      <c r="E14650" s="78"/>
    </row>
    <row r="14651" spans="5:5" x14ac:dyDescent="0.35">
      <c r="E14651" s="78"/>
    </row>
    <row r="14652" spans="5:5" x14ac:dyDescent="0.35">
      <c r="E14652" s="78"/>
    </row>
    <row r="14653" spans="5:5" x14ac:dyDescent="0.35">
      <c r="E14653" s="78"/>
    </row>
    <row r="14654" spans="5:5" x14ac:dyDescent="0.35">
      <c r="E14654" s="78"/>
    </row>
    <row r="14655" spans="5:5" x14ac:dyDescent="0.35">
      <c r="E14655" s="78"/>
    </row>
    <row r="14656" spans="5:5" x14ac:dyDescent="0.35">
      <c r="E14656" s="78"/>
    </row>
    <row r="14657" spans="5:5" x14ac:dyDescent="0.35">
      <c r="E14657" s="78"/>
    </row>
    <row r="14658" spans="5:5" x14ac:dyDescent="0.35">
      <c r="E14658" s="78"/>
    </row>
    <row r="14659" spans="5:5" x14ac:dyDescent="0.35">
      <c r="E14659" s="78"/>
    </row>
    <row r="14660" spans="5:5" x14ac:dyDescent="0.35">
      <c r="E14660" s="78"/>
    </row>
    <row r="14661" spans="5:5" x14ac:dyDescent="0.35">
      <c r="E14661" s="78"/>
    </row>
    <row r="14662" spans="5:5" x14ac:dyDescent="0.35">
      <c r="E14662" s="78"/>
    </row>
    <row r="14663" spans="5:5" x14ac:dyDescent="0.35">
      <c r="E14663" s="78"/>
    </row>
    <row r="14664" spans="5:5" x14ac:dyDescent="0.35">
      <c r="E14664" s="78"/>
    </row>
    <row r="14665" spans="5:5" x14ac:dyDescent="0.35">
      <c r="E14665" s="78"/>
    </row>
    <row r="14666" spans="5:5" x14ac:dyDescent="0.35">
      <c r="E14666" s="78"/>
    </row>
    <row r="14667" spans="5:5" x14ac:dyDescent="0.35">
      <c r="E14667" s="78"/>
    </row>
    <row r="14668" spans="5:5" x14ac:dyDescent="0.35">
      <c r="E14668" s="78"/>
    </row>
    <row r="14669" spans="5:5" x14ac:dyDescent="0.35">
      <c r="E14669" s="78"/>
    </row>
    <row r="14670" spans="5:5" x14ac:dyDescent="0.35">
      <c r="E14670" s="78"/>
    </row>
    <row r="14671" spans="5:5" x14ac:dyDescent="0.35">
      <c r="E14671" s="78"/>
    </row>
    <row r="14672" spans="5:5" x14ac:dyDescent="0.35">
      <c r="E14672" s="78"/>
    </row>
    <row r="14673" spans="5:5" x14ac:dyDescent="0.35">
      <c r="E14673" s="78"/>
    </row>
    <row r="14674" spans="5:5" x14ac:dyDescent="0.35">
      <c r="E14674" s="78"/>
    </row>
    <row r="14675" spans="5:5" x14ac:dyDescent="0.35">
      <c r="E14675" s="78"/>
    </row>
    <row r="14676" spans="5:5" x14ac:dyDescent="0.35">
      <c r="E14676" s="78"/>
    </row>
    <row r="14677" spans="5:5" x14ac:dyDescent="0.35">
      <c r="E14677" s="78"/>
    </row>
    <row r="14678" spans="5:5" x14ac:dyDescent="0.35">
      <c r="E14678" s="78"/>
    </row>
    <row r="14679" spans="5:5" x14ac:dyDescent="0.35">
      <c r="E14679" s="78"/>
    </row>
    <row r="14680" spans="5:5" x14ac:dyDescent="0.35">
      <c r="E14680" s="78"/>
    </row>
    <row r="14681" spans="5:5" x14ac:dyDescent="0.35">
      <c r="E14681" s="78"/>
    </row>
    <row r="14682" spans="5:5" x14ac:dyDescent="0.35">
      <c r="E14682" s="78"/>
    </row>
    <row r="14683" spans="5:5" x14ac:dyDescent="0.35">
      <c r="E14683" s="78"/>
    </row>
    <row r="14684" spans="5:5" x14ac:dyDescent="0.35">
      <c r="E14684" s="78"/>
    </row>
    <row r="14685" spans="5:5" x14ac:dyDescent="0.35">
      <c r="E14685" s="78"/>
    </row>
    <row r="14686" spans="5:5" x14ac:dyDescent="0.35">
      <c r="E14686" s="78"/>
    </row>
    <row r="14687" spans="5:5" x14ac:dyDescent="0.35">
      <c r="E14687" s="78"/>
    </row>
    <row r="14688" spans="5:5" x14ac:dyDescent="0.35">
      <c r="E14688" s="78"/>
    </row>
    <row r="14689" spans="5:5" x14ac:dyDescent="0.35">
      <c r="E14689" s="78"/>
    </row>
    <row r="14690" spans="5:5" x14ac:dyDescent="0.35">
      <c r="E14690" s="78"/>
    </row>
    <row r="14691" spans="5:5" x14ac:dyDescent="0.35">
      <c r="E14691" s="78"/>
    </row>
    <row r="14692" spans="5:5" x14ac:dyDescent="0.35">
      <c r="E14692" s="78"/>
    </row>
    <row r="14693" spans="5:5" x14ac:dyDescent="0.35">
      <c r="E14693" s="78"/>
    </row>
    <row r="14694" spans="5:5" x14ac:dyDescent="0.35">
      <c r="E14694" s="78"/>
    </row>
    <row r="14695" spans="5:5" x14ac:dyDescent="0.35">
      <c r="E14695" s="78"/>
    </row>
    <row r="14696" spans="5:5" x14ac:dyDescent="0.35">
      <c r="E14696" s="78"/>
    </row>
    <row r="14697" spans="5:5" x14ac:dyDescent="0.35">
      <c r="E14697" s="78"/>
    </row>
    <row r="14698" spans="5:5" x14ac:dyDescent="0.35">
      <c r="E14698" s="78"/>
    </row>
    <row r="14699" spans="5:5" x14ac:dyDescent="0.35">
      <c r="E14699" s="78"/>
    </row>
    <row r="14700" spans="5:5" x14ac:dyDescent="0.35">
      <c r="E14700" s="78"/>
    </row>
    <row r="14701" spans="5:5" x14ac:dyDescent="0.35">
      <c r="E14701" s="78"/>
    </row>
    <row r="14702" spans="5:5" x14ac:dyDescent="0.35">
      <c r="E14702" s="78"/>
    </row>
    <row r="14703" spans="5:5" x14ac:dyDescent="0.35">
      <c r="E14703" s="78"/>
    </row>
    <row r="14704" spans="5:5" x14ac:dyDescent="0.35">
      <c r="E14704" s="78"/>
    </row>
    <row r="14705" spans="5:5" x14ac:dyDescent="0.35">
      <c r="E14705" s="78"/>
    </row>
    <row r="14706" spans="5:5" x14ac:dyDescent="0.35">
      <c r="E14706" s="78"/>
    </row>
    <row r="14707" spans="5:5" x14ac:dyDescent="0.35">
      <c r="E14707" s="78"/>
    </row>
    <row r="14708" spans="5:5" x14ac:dyDescent="0.35">
      <c r="E14708" s="78"/>
    </row>
    <row r="14709" spans="5:5" x14ac:dyDescent="0.35">
      <c r="E14709" s="78"/>
    </row>
    <row r="14710" spans="5:5" x14ac:dyDescent="0.35">
      <c r="E14710" s="78"/>
    </row>
    <row r="14711" spans="5:5" x14ac:dyDescent="0.35">
      <c r="E14711" s="78"/>
    </row>
    <row r="14712" spans="5:5" x14ac:dyDescent="0.35">
      <c r="E14712" s="78"/>
    </row>
    <row r="14713" spans="5:5" x14ac:dyDescent="0.35">
      <c r="E14713" s="78"/>
    </row>
    <row r="14714" spans="5:5" x14ac:dyDescent="0.35">
      <c r="E14714" s="78"/>
    </row>
    <row r="14715" spans="5:5" x14ac:dyDescent="0.35">
      <c r="E14715" s="78"/>
    </row>
    <row r="14716" spans="5:5" x14ac:dyDescent="0.35">
      <c r="E14716" s="78"/>
    </row>
    <row r="14717" spans="5:5" x14ac:dyDescent="0.35">
      <c r="E14717" s="78"/>
    </row>
    <row r="14718" spans="5:5" x14ac:dyDescent="0.35">
      <c r="E14718" s="78"/>
    </row>
    <row r="14719" spans="5:5" x14ac:dyDescent="0.35">
      <c r="E14719" s="78"/>
    </row>
    <row r="14720" spans="5:5" x14ac:dyDescent="0.35">
      <c r="E14720" s="78"/>
    </row>
    <row r="14721" spans="5:5" x14ac:dyDescent="0.35">
      <c r="E14721" s="78"/>
    </row>
    <row r="14722" spans="5:5" x14ac:dyDescent="0.35">
      <c r="E14722" s="78"/>
    </row>
    <row r="14723" spans="5:5" x14ac:dyDescent="0.35">
      <c r="E14723" s="78"/>
    </row>
    <row r="14724" spans="5:5" x14ac:dyDescent="0.35">
      <c r="E14724" s="78"/>
    </row>
    <row r="14725" spans="5:5" x14ac:dyDescent="0.35">
      <c r="E14725" s="78"/>
    </row>
    <row r="14726" spans="5:5" x14ac:dyDescent="0.35">
      <c r="E14726" s="78"/>
    </row>
    <row r="14727" spans="5:5" x14ac:dyDescent="0.35">
      <c r="E14727" s="78"/>
    </row>
    <row r="14728" spans="5:5" x14ac:dyDescent="0.35">
      <c r="E14728" s="78"/>
    </row>
    <row r="14729" spans="5:5" x14ac:dyDescent="0.35">
      <c r="E14729" s="78"/>
    </row>
    <row r="14730" spans="5:5" x14ac:dyDescent="0.35">
      <c r="E14730" s="78"/>
    </row>
    <row r="14731" spans="5:5" x14ac:dyDescent="0.35">
      <c r="E14731" s="78"/>
    </row>
    <row r="14732" spans="5:5" x14ac:dyDescent="0.35">
      <c r="E14732" s="78"/>
    </row>
    <row r="14733" spans="5:5" x14ac:dyDescent="0.35">
      <c r="E14733" s="78"/>
    </row>
    <row r="14734" spans="5:5" x14ac:dyDescent="0.35">
      <c r="E14734" s="78"/>
    </row>
    <row r="14735" spans="5:5" x14ac:dyDescent="0.35">
      <c r="E14735" s="78"/>
    </row>
    <row r="14736" spans="5:5" x14ac:dyDescent="0.35">
      <c r="E14736" s="78"/>
    </row>
    <row r="14737" spans="5:5" x14ac:dyDescent="0.35">
      <c r="E14737" s="78"/>
    </row>
    <row r="14738" spans="5:5" x14ac:dyDescent="0.35">
      <c r="E14738" s="78"/>
    </row>
    <row r="14739" spans="5:5" x14ac:dyDescent="0.35">
      <c r="E14739" s="78"/>
    </row>
    <row r="14740" spans="5:5" x14ac:dyDescent="0.35">
      <c r="E14740" s="78"/>
    </row>
    <row r="14741" spans="5:5" x14ac:dyDescent="0.35">
      <c r="E14741" s="78"/>
    </row>
    <row r="14742" spans="5:5" x14ac:dyDescent="0.35">
      <c r="E14742" s="78"/>
    </row>
    <row r="14743" spans="5:5" x14ac:dyDescent="0.35">
      <c r="E14743" s="78"/>
    </row>
    <row r="14744" spans="5:5" x14ac:dyDescent="0.35">
      <c r="E14744" s="78"/>
    </row>
    <row r="14745" spans="5:5" x14ac:dyDescent="0.35">
      <c r="E14745" s="78"/>
    </row>
    <row r="14746" spans="5:5" x14ac:dyDescent="0.35">
      <c r="E14746" s="78"/>
    </row>
    <row r="14747" spans="5:5" x14ac:dyDescent="0.35">
      <c r="E14747" s="78"/>
    </row>
    <row r="14748" spans="5:5" x14ac:dyDescent="0.35">
      <c r="E14748" s="78"/>
    </row>
    <row r="14749" spans="5:5" x14ac:dyDescent="0.35">
      <c r="E14749" s="78"/>
    </row>
    <row r="14750" spans="5:5" x14ac:dyDescent="0.35">
      <c r="E14750" s="78"/>
    </row>
    <row r="14751" spans="5:5" x14ac:dyDescent="0.35">
      <c r="E14751" s="78"/>
    </row>
    <row r="14752" spans="5:5" x14ac:dyDescent="0.35">
      <c r="E14752" s="78"/>
    </row>
    <row r="14753" spans="5:5" x14ac:dyDescent="0.35">
      <c r="E14753" s="78"/>
    </row>
    <row r="14754" spans="5:5" x14ac:dyDescent="0.35">
      <c r="E14754" s="78"/>
    </row>
    <row r="14755" spans="5:5" x14ac:dyDescent="0.35">
      <c r="E14755" s="78"/>
    </row>
    <row r="14756" spans="5:5" x14ac:dyDescent="0.35">
      <c r="E14756" s="78"/>
    </row>
    <row r="14757" spans="5:5" x14ac:dyDescent="0.35">
      <c r="E14757" s="78"/>
    </row>
    <row r="14758" spans="5:5" x14ac:dyDescent="0.35">
      <c r="E14758" s="78"/>
    </row>
    <row r="14759" spans="5:5" x14ac:dyDescent="0.35">
      <c r="E14759" s="78"/>
    </row>
    <row r="14760" spans="5:5" x14ac:dyDescent="0.35">
      <c r="E14760" s="78"/>
    </row>
    <row r="14761" spans="5:5" x14ac:dyDescent="0.35">
      <c r="E14761" s="78"/>
    </row>
    <row r="14762" spans="5:5" x14ac:dyDescent="0.35">
      <c r="E14762" s="78"/>
    </row>
    <row r="14763" spans="5:5" x14ac:dyDescent="0.35">
      <c r="E14763" s="78"/>
    </row>
    <row r="14764" spans="5:5" x14ac:dyDescent="0.35">
      <c r="E14764" s="78"/>
    </row>
    <row r="14765" spans="5:5" x14ac:dyDescent="0.35">
      <c r="E14765" s="78"/>
    </row>
    <row r="14766" spans="5:5" x14ac:dyDescent="0.35">
      <c r="E14766" s="78"/>
    </row>
    <row r="14767" spans="5:5" x14ac:dyDescent="0.35">
      <c r="E14767" s="78"/>
    </row>
    <row r="14768" spans="5:5" x14ac:dyDescent="0.35">
      <c r="E14768" s="78"/>
    </row>
    <row r="14769" spans="5:5" x14ac:dyDescent="0.35">
      <c r="E14769" s="78"/>
    </row>
    <row r="14770" spans="5:5" x14ac:dyDescent="0.35">
      <c r="E14770" s="78"/>
    </row>
    <row r="14771" spans="5:5" x14ac:dyDescent="0.35">
      <c r="E14771" s="78"/>
    </row>
    <row r="14772" spans="5:5" x14ac:dyDescent="0.35">
      <c r="E14772" s="78"/>
    </row>
    <row r="14773" spans="5:5" x14ac:dyDescent="0.35">
      <c r="E14773" s="78"/>
    </row>
    <row r="14774" spans="5:5" x14ac:dyDescent="0.35">
      <c r="E14774" s="78"/>
    </row>
    <row r="14775" spans="5:5" x14ac:dyDescent="0.35">
      <c r="E14775" s="78"/>
    </row>
    <row r="14776" spans="5:5" x14ac:dyDescent="0.35">
      <c r="E14776" s="78"/>
    </row>
    <row r="14777" spans="5:5" x14ac:dyDescent="0.35">
      <c r="E14777" s="78"/>
    </row>
    <row r="14778" spans="5:5" x14ac:dyDescent="0.35">
      <c r="E14778" s="78"/>
    </row>
    <row r="14779" spans="5:5" x14ac:dyDescent="0.35">
      <c r="E14779" s="78"/>
    </row>
    <row r="14780" spans="5:5" x14ac:dyDescent="0.35">
      <c r="E14780" s="78"/>
    </row>
    <row r="14781" spans="5:5" x14ac:dyDescent="0.35">
      <c r="E14781" s="78"/>
    </row>
    <row r="14782" spans="5:5" x14ac:dyDescent="0.35">
      <c r="E14782" s="78"/>
    </row>
    <row r="14783" spans="5:5" x14ac:dyDescent="0.35">
      <c r="E14783" s="78"/>
    </row>
    <row r="14784" spans="5:5" x14ac:dyDescent="0.35">
      <c r="E14784" s="78"/>
    </row>
    <row r="14785" spans="5:5" x14ac:dyDescent="0.35">
      <c r="E14785" s="78"/>
    </row>
    <row r="14786" spans="5:5" x14ac:dyDescent="0.35">
      <c r="E14786" s="78"/>
    </row>
    <row r="14787" spans="5:5" x14ac:dyDescent="0.35">
      <c r="E14787" s="78"/>
    </row>
    <row r="14788" spans="5:5" x14ac:dyDescent="0.35">
      <c r="E14788" s="78"/>
    </row>
    <row r="14789" spans="5:5" x14ac:dyDescent="0.35">
      <c r="E14789" s="78"/>
    </row>
    <row r="14790" spans="5:5" x14ac:dyDescent="0.35">
      <c r="E14790" s="78"/>
    </row>
    <row r="14791" spans="5:5" x14ac:dyDescent="0.35">
      <c r="E14791" s="78"/>
    </row>
    <row r="14792" spans="5:5" x14ac:dyDescent="0.35">
      <c r="E14792" s="78"/>
    </row>
    <row r="14793" spans="5:5" x14ac:dyDescent="0.35">
      <c r="E14793" s="78"/>
    </row>
    <row r="14794" spans="5:5" x14ac:dyDescent="0.35">
      <c r="E14794" s="78"/>
    </row>
    <row r="14795" spans="5:5" x14ac:dyDescent="0.35">
      <c r="E14795" s="78"/>
    </row>
    <row r="14796" spans="5:5" x14ac:dyDescent="0.35">
      <c r="E14796" s="78"/>
    </row>
    <row r="14797" spans="5:5" x14ac:dyDescent="0.35">
      <c r="E14797" s="78"/>
    </row>
    <row r="14798" spans="5:5" x14ac:dyDescent="0.35">
      <c r="E14798" s="78"/>
    </row>
    <row r="14799" spans="5:5" x14ac:dyDescent="0.35">
      <c r="E14799" s="78"/>
    </row>
    <row r="14800" spans="5:5" x14ac:dyDescent="0.35">
      <c r="E14800" s="78"/>
    </row>
    <row r="14801" spans="5:5" x14ac:dyDescent="0.35">
      <c r="E14801" s="78"/>
    </row>
    <row r="14802" spans="5:5" x14ac:dyDescent="0.35">
      <c r="E14802" s="78"/>
    </row>
    <row r="14803" spans="5:5" x14ac:dyDescent="0.35">
      <c r="E14803" s="78"/>
    </row>
    <row r="14804" spans="5:5" x14ac:dyDescent="0.35">
      <c r="E14804" s="78"/>
    </row>
    <row r="14805" spans="5:5" x14ac:dyDescent="0.35">
      <c r="E14805" s="78"/>
    </row>
    <row r="14806" spans="5:5" x14ac:dyDescent="0.35">
      <c r="E14806" s="78"/>
    </row>
    <row r="14807" spans="5:5" x14ac:dyDescent="0.35">
      <c r="E14807" s="78"/>
    </row>
    <row r="14808" spans="5:5" x14ac:dyDescent="0.35">
      <c r="E14808" s="78"/>
    </row>
    <row r="14809" spans="5:5" x14ac:dyDescent="0.35">
      <c r="E14809" s="78"/>
    </row>
    <row r="14810" spans="5:5" x14ac:dyDescent="0.35">
      <c r="E14810" s="78"/>
    </row>
    <row r="14811" spans="5:5" x14ac:dyDescent="0.35">
      <c r="E14811" s="78"/>
    </row>
    <row r="14812" spans="5:5" x14ac:dyDescent="0.35">
      <c r="E14812" s="78"/>
    </row>
    <row r="14813" spans="5:5" x14ac:dyDescent="0.35">
      <c r="E14813" s="78"/>
    </row>
    <row r="14814" spans="5:5" x14ac:dyDescent="0.35">
      <c r="E14814" s="78"/>
    </row>
    <row r="14815" spans="5:5" x14ac:dyDescent="0.35">
      <c r="E14815" s="78"/>
    </row>
    <row r="14816" spans="5:5" x14ac:dyDescent="0.35">
      <c r="E14816" s="78"/>
    </row>
    <row r="14817" spans="5:5" x14ac:dyDescent="0.35">
      <c r="E14817" s="78"/>
    </row>
    <row r="14818" spans="5:5" x14ac:dyDescent="0.35">
      <c r="E14818" s="78"/>
    </row>
    <row r="14819" spans="5:5" x14ac:dyDescent="0.35">
      <c r="E14819" s="78"/>
    </row>
    <row r="14820" spans="5:5" x14ac:dyDescent="0.35">
      <c r="E14820" s="78"/>
    </row>
    <row r="14821" spans="5:5" x14ac:dyDescent="0.35">
      <c r="E14821" s="78"/>
    </row>
    <row r="14822" spans="5:5" x14ac:dyDescent="0.35">
      <c r="E14822" s="78"/>
    </row>
    <row r="14823" spans="5:5" x14ac:dyDescent="0.35">
      <c r="E14823" s="78"/>
    </row>
    <row r="14824" spans="5:5" x14ac:dyDescent="0.35">
      <c r="E14824" s="78"/>
    </row>
    <row r="14825" spans="5:5" x14ac:dyDescent="0.35">
      <c r="E14825" s="78"/>
    </row>
    <row r="14826" spans="5:5" x14ac:dyDescent="0.35">
      <c r="E14826" s="78"/>
    </row>
    <row r="14827" spans="5:5" x14ac:dyDescent="0.35">
      <c r="E14827" s="78"/>
    </row>
    <row r="14828" spans="5:5" x14ac:dyDescent="0.35">
      <c r="E14828" s="78"/>
    </row>
    <row r="14829" spans="5:5" x14ac:dyDescent="0.35">
      <c r="E14829" s="78"/>
    </row>
    <row r="14830" spans="5:5" x14ac:dyDescent="0.35">
      <c r="E14830" s="78"/>
    </row>
    <row r="14831" spans="5:5" x14ac:dyDescent="0.35">
      <c r="E14831" s="78"/>
    </row>
    <row r="14832" spans="5:5" x14ac:dyDescent="0.35">
      <c r="E14832" s="78"/>
    </row>
    <row r="14833" spans="5:5" x14ac:dyDescent="0.35">
      <c r="E14833" s="78"/>
    </row>
    <row r="14834" spans="5:5" x14ac:dyDescent="0.35">
      <c r="E14834" s="78"/>
    </row>
    <row r="14835" spans="5:5" x14ac:dyDescent="0.35">
      <c r="E14835" s="78"/>
    </row>
    <row r="14836" spans="5:5" x14ac:dyDescent="0.35">
      <c r="E14836" s="78"/>
    </row>
    <row r="14837" spans="5:5" x14ac:dyDescent="0.35">
      <c r="E14837" s="78"/>
    </row>
    <row r="14838" spans="5:5" x14ac:dyDescent="0.35">
      <c r="E14838" s="78"/>
    </row>
    <row r="14839" spans="5:5" x14ac:dyDescent="0.35">
      <c r="E14839" s="78"/>
    </row>
    <row r="14840" spans="5:5" x14ac:dyDescent="0.35">
      <c r="E14840" s="78"/>
    </row>
    <row r="14841" spans="5:5" x14ac:dyDescent="0.35">
      <c r="E14841" s="78"/>
    </row>
    <row r="14842" spans="5:5" x14ac:dyDescent="0.35">
      <c r="E14842" s="78"/>
    </row>
    <row r="14843" spans="5:5" x14ac:dyDescent="0.35">
      <c r="E14843" s="78"/>
    </row>
    <row r="14844" spans="5:5" x14ac:dyDescent="0.35">
      <c r="E14844" s="78"/>
    </row>
    <row r="14845" spans="5:5" x14ac:dyDescent="0.35">
      <c r="E14845" s="78"/>
    </row>
    <row r="14846" spans="5:5" x14ac:dyDescent="0.35">
      <c r="E14846" s="78"/>
    </row>
    <row r="14847" spans="5:5" x14ac:dyDescent="0.35">
      <c r="E14847" s="78"/>
    </row>
    <row r="14848" spans="5:5" x14ac:dyDescent="0.35">
      <c r="E14848" s="78"/>
    </row>
    <row r="14849" spans="5:5" x14ac:dyDescent="0.35">
      <c r="E14849" s="78"/>
    </row>
    <row r="14850" spans="5:5" x14ac:dyDescent="0.35">
      <c r="E14850" s="78"/>
    </row>
    <row r="14851" spans="5:5" x14ac:dyDescent="0.35">
      <c r="E14851" s="78"/>
    </row>
    <row r="14852" spans="5:5" x14ac:dyDescent="0.35">
      <c r="E14852" s="78"/>
    </row>
    <row r="14853" spans="5:5" x14ac:dyDescent="0.35">
      <c r="E14853" s="78"/>
    </row>
    <row r="14854" spans="5:5" x14ac:dyDescent="0.35">
      <c r="E14854" s="78"/>
    </row>
    <row r="14855" spans="5:5" x14ac:dyDescent="0.35">
      <c r="E14855" s="78"/>
    </row>
    <row r="14856" spans="5:5" x14ac:dyDescent="0.35">
      <c r="E14856" s="78"/>
    </row>
    <row r="14857" spans="5:5" x14ac:dyDescent="0.35">
      <c r="E14857" s="78"/>
    </row>
    <row r="14858" spans="5:5" x14ac:dyDescent="0.35">
      <c r="E14858" s="78"/>
    </row>
    <row r="14859" spans="5:5" x14ac:dyDescent="0.35">
      <c r="E14859" s="78"/>
    </row>
    <row r="14860" spans="5:5" x14ac:dyDescent="0.35">
      <c r="E14860" s="78"/>
    </row>
    <row r="14861" spans="5:5" x14ac:dyDescent="0.35">
      <c r="E14861" s="78"/>
    </row>
    <row r="14862" spans="5:5" x14ac:dyDescent="0.35">
      <c r="E14862" s="78"/>
    </row>
    <row r="14863" spans="5:5" x14ac:dyDescent="0.35">
      <c r="E14863" s="78"/>
    </row>
    <row r="14864" spans="5:5" x14ac:dyDescent="0.35">
      <c r="E14864" s="78"/>
    </row>
    <row r="14865" spans="5:5" x14ac:dyDescent="0.35">
      <c r="E14865" s="78"/>
    </row>
    <row r="14866" spans="5:5" x14ac:dyDescent="0.35">
      <c r="E14866" s="78"/>
    </row>
    <row r="14867" spans="5:5" x14ac:dyDescent="0.35">
      <c r="E14867" s="78"/>
    </row>
    <row r="14868" spans="5:5" x14ac:dyDescent="0.35">
      <c r="E14868" s="78"/>
    </row>
    <row r="14869" spans="5:5" x14ac:dyDescent="0.35">
      <c r="E14869" s="78"/>
    </row>
    <row r="14870" spans="5:5" x14ac:dyDescent="0.35">
      <c r="E14870" s="78"/>
    </row>
    <row r="14871" spans="5:5" x14ac:dyDescent="0.35">
      <c r="E14871" s="78"/>
    </row>
    <row r="14872" spans="5:5" x14ac:dyDescent="0.35">
      <c r="E14872" s="78"/>
    </row>
    <row r="14873" spans="5:5" x14ac:dyDescent="0.35">
      <c r="E14873" s="78"/>
    </row>
    <row r="14874" spans="5:5" x14ac:dyDescent="0.35">
      <c r="E14874" s="78"/>
    </row>
    <row r="14875" spans="5:5" x14ac:dyDescent="0.35">
      <c r="E14875" s="78"/>
    </row>
    <row r="14876" spans="5:5" x14ac:dyDescent="0.35">
      <c r="E14876" s="78"/>
    </row>
    <row r="14877" spans="5:5" x14ac:dyDescent="0.35">
      <c r="E14877" s="78"/>
    </row>
    <row r="14878" spans="5:5" x14ac:dyDescent="0.35">
      <c r="E14878" s="78"/>
    </row>
    <row r="14879" spans="5:5" x14ac:dyDescent="0.35">
      <c r="E14879" s="78"/>
    </row>
    <row r="14880" spans="5:5" x14ac:dyDescent="0.35">
      <c r="E14880" s="78"/>
    </row>
    <row r="14881" spans="5:5" x14ac:dyDescent="0.35">
      <c r="E14881" s="78"/>
    </row>
    <row r="14882" spans="5:5" x14ac:dyDescent="0.35">
      <c r="E14882" s="78"/>
    </row>
    <row r="14883" spans="5:5" x14ac:dyDescent="0.35">
      <c r="E14883" s="78"/>
    </row>
    <row r="14884" spans="5:5" x14ac:dyDescent="0.35">
      <c r="E14884" s="78"/>
    </row>
    <row r="14885" spans="5:5" x14ac:dyDescent="0.35">
      <c r="E14885" s="78"/>
    </row>
    <row r="14886" spans="5:5" x14ac:dyDescent="0.35">
      <c r="E14886" s="78"/>
    </row>
    <row r="14887" spans="5:5" x14ac:dyDescent="0.35">
      <c r="E14887" s="78"/>
    </row>
    <row r="14888" spans="5:5" x14ac:dyDescent="0.35">
      <c r="E14888" s="78"/>
    </row>
    <row r="14889" spans="5:5" x14ac:dyDescent="0.35">
      <c r="E14889" s="78"/>
    </row>
    <row r="14890" spans="5:5" x14ac:dyDescent="0.35">
      <c r="E14890" s="78"/>
    </row>
    <row r="14891" spans="5:5" x14ac:dyDescent="0.35">
      <c r="E14891" s="78"/>
    </row>
    <row r="14892" spans="5:5" x14ac:dyDescent="0.35">
      <c r="E14892" s="78"/>
    </row>
    <row r="14893" spans="5:5" x14ac:dyDescent="0.35">
      <c r="E14893" s="78"/>
    </row>
    <row r="14894" spans="5:5" x14ac:dyDescent="0.35">
      <c r="E14894" s="78"/>
    </row>
    <row r="14895" spans="5:5" x14ac:dyDescent="0.35">
      <c r="E14895" s="78"/>
    </row>
    <row r="14896" spans="5:5" x14ac:dyDescent="0.35">
      <c r="E14896" s="78"/>
    </row>
    <row r="14897" spans="5:5" x14ac:dyDescent="0.35">
      <c r="E14897" s="78"/>
    </row>
    <row r="14898" spans="5:5" x14ac:dyDescent="0.35">
      <c r="E14898" s="78"/>
    </row>
    <row r="14899" spans="5:5" x14ac:dyDescent="0.35">
      <c r="E14899" s="78"/>
    </row>
    <row r="14900" spans="5:5" x14ac:dyDescent="0.35">
      <c r="E14900" s="78"/>
    </row>
    <row r="14901" spans="5:5" x14ac:dyDescent="0.35">
      <c r="E14901" s="78"/>
    </row>
    <row r="14902" spans="5:5" x14ac:dyDescent="0.35">
      <c r="E14902" s="78"/>
    </row>
    <row r="14903" spans="5:5" x14ac:dyDescent="0.35">
      <c r="E14903" s="78"/>
    </row>
    <row r="14904" spans="5:5" x14ac:dyDescent="0.35">
      <c r="E14904" s="78"/>
    </row>
    <row r="14905" spans="5:5" x14ac:dyDescent="0.35">
      <c r="E14905" s="78"/>
    </row>
    <row r="14906" spans="5:5" x14ac:dyDescent="0.35">
      <c r="E14906" s="78"/>
    </row>
    <row r="14907" spans="5:5" x14ac:dyDescent="0.35">
      <c r="E14907" s="78"/>
    </row>
    <row r="14908" spans="5:5" x14ac:dyDescent="0.35">
      <c r="E14908" s="78"/>
    </row>
    <row r="14909" spans="5:5" x14ac:dyDescent="0.35">
      <c r="E14909" s="78"/>
    </row>
    <row r="14910" spans="5:5" x14ac:dyDescent="0.35">
      <c r="E14910" s="78"/>
    </row>
    <row r="14911" spans="5:5" x14ac:dyDescent="0.35">
      <c r="E14911" s="78"/>
    </row>
    <row r="14912" spans="5:5" x14ac:dyDescent="0.35">
      <c r="E14912" s="78"/>
    </row>
    <row r="14913" spans="5:5" x14ac:dyDescent="0.35">
      <c r="E14913" s="78"/>
    </row>
    <row r="14914" spans="5:5" x14ac:dyDescent="0.35">
      <c r="E14914" s="78"/>
    </row>
    <row r="14915" spans="5:5" x14ac:dyDescent="0.35">
      <c r="E14915" s="78"/>
    </row>
    <row r="14916" spans="5:5" x14ac:dyDescent="0.35">
      <c r="E14916" s="78"/>
    </row>
    <row r="14917" spans="5:5" x14ac:dyDescent="0.35">
      <c r="E14917" s="78"/>
    </row>
    <row r="14918" spans="5:5" x14ac:dyDescent="0.35">
      <c r="E14918" s="78"/>
    </row>
    <row r="14919" spans="5:5" x14ac:dyDescent="0.35">
      <c r="E14919" s="78"/>
    </row>
    <row r="14920" spans="5:5" x14ac:dyDescent="0.35">
      <c r="E14920" s="78"/>
    </row>
    <row r="14921" spans="5:5" x14ac:dyDescent="0.35">
      <c r="E14921" s="78"/>
    </row>
    <row r="14922" spans="5:5" x14ac:dyDescent="0.35">
      <c r="E14922" s="78"/>
    </row>
    <row r="14923" spans="5:5" x14ac:dyDescent="0.35">
      <c r="E14923" s="78"/>
    </row>
    <row r="14924" spans="5:5" x14ac:dyDescent="0.35">
      <c r="E14924" s="78"/>
    </row>
    <row r="14925" spans="5:5" x14ac:dyDescent="0.35">
      <c r="E14925" s="78"/>
    </row>
    <row r="14926" spans="5:5" x14ac:dyDescent="0.35">
      <c r="E14926" s="78"/>
    </row>
    <row r="14927" spans="5:5" x14ac:dyDescent="0.35">
      <c r="E14927" s="78"/>
    </row>
    <row r="14928" spans="5:5" x14ac:dyDescent="0.35">
      <c r="E14928" s="78"/>
    </row>
    <row r="14929" spans="5:5" x14ac:dyDescent="0.35">
      <c r="E14929" s="78"/>
    </row>
    <row r="14930" spans="5:5" x14ac:dyDescent="0.35">
      <c r="E14930" s="78"/>
    </row>
    <row r="14931" spans="5:5" x14ac:dyDescent="0.35">
      <c r="E14931" s="78"/>
    </row>
    <row r="14932" spans="5:5" x14ac:dyDescent="0.35">
      <c r="E14932" s="78"/>
    </row>
    <row r="14933" spans="5:5" x14ac:dyDescent="0.35">
      <c r="E14933" s="78"/>
    </row>
    <row r="14934" spans="5:5" x14ac:dyDescent="0.35">
      <c r="E14934" s="78"/>
    </row>
    <row r="14935" spans="5:5" x14ac:dyDescent="0.35">
      <c r="E14935" s="78"/>
    </row>
    <row r="14936" spans="5:5" x14ac:dyDescent="0.35">
      <c r="E14936" s="78"/>
    </row>
    <row r="14937" spans="5:5" x14ac:dyDescent="0.35">
      <c r="E14937" s="78"/>
    </row>
    <row r="14938" spans="5:5" x14ac:dyDescent="0.35">
      <c r="E14938" s="78"/>
    </row>
    <row r="14939" spans="5:5" x14ac:dyDescent="0.35">
      <c r="E14939" s="78"/>
    </row>
    <row r="14940" spans="5:5" x14ac:dyDescent="0.35">
      <c r="E14940" s="78"/>
    </row>
    <row r="14941" spans="5:5" x14ac:dyDescent="0.35">
      <c r="E14941" s="78"/>
    </row>
    <row r="14942" spans="5:5" x14ac:dyDescent="0.35">
      <c r="E14942" s="78"/>
    </row>
    <row r="14943" spans="5:5" x14ac:dyDescent="0.35">
      <c r="E14943" s="78"/>
    </row>
    <row r="14944" spans="5:5" x14ac:dyDescent="0.35">
      <c r="E14944" s="78"/>
    </row>
    <row r="14945" spans="5:5" x14ac:dyDescent="0.35">
      <c r="E14945" s="78"/>
    </row>
    <row r="14946" spans="5:5" x14ac:dyDescent="0.35">
      <c r="E14946" s="78"/>
    </row>
    <row r="14947" spans="5:5" x14ac:dyDescent="0.35">
      <c r="E14947" s="78"/>
    </row>
    <row r="14948" spans="5:5" x14ac:dyDescent="0.35">
      <c r="E14948" s="78"/>
    </row>
    <row r="14949" spans="5:5" x14ac:dyDescent="0.35">
      <c r="E14949" s="78"/>
    </row>
    <row r="14950" spans="5:5" x14ac:dyDescent="0.35">
      <c r="E14950" s="78"/>
    </row>
    <row r="14951" spans="5:5" x14ac:dyDescent="0.35">
      <c r="E14951" s="78"/>
    </row>
    <row r="14952" spans="5:5" x14ac:dyDescent="0.35">
      <c r="E14952" s="78"/>
    </row>
    <row r="14953" spans="5:5" x14ac:dyDescent="0.35">
      <c r="E14953" s="78"/>
    </row>
    <row r="14954" spans="5:5" x14ac:dyDescent="0.35">
      <c r="E14954" s="78"/>
    </row>
    <row r="14955" spans="5:5" x14ac:dyDescent="0.35">
      <c r="E14955" s="78"/>
    </row>
    <row r="14956" spans="5:5" x14ac:dyDescent="0.35">
      <c r="E14956" s="78"/>
    </row>
    <row r="14957" spans="5:5" x14ac:dyDescent="0.35">
      <c r="E14957" s="78"/>
    </row>
    <row r="14958" spans="5:5" x14ac:dyDescent="0.35">
      <c r="E14958" s="78"/>
    </row>
    <row r="14959" spans="5:5" x14ac:dyDescent="0.35">
      <c r="E14959" s="78"/>
    </row>
    <row r="14960" spans="5:5" x14ac:dyDescent="0.35">
      <c r="E14960" s="78"/>
    </row>
    <row r="14961" spans="5:5" x14ac:dyDescent="0.35">
      <c r="E14961" s="78"/>
    </row>
    <row r="14962" spans="5:5" x14ac:dyDescent="0.35">
      <c r="E14962" s="78"/>
    </row>
    <row r="14963" spans="5:5" x14ac:dyDescent="0.35">
      <c r="E14963" s="78"/>
    </row>
    <row r="14964" spans="5:5" x14ac:dyDescent="0.35">
      <c r="E14964" s="78"/>
    </row>
    <row r="14965" spans="5:5" x14ac:dyDescent="0.35">
      <c r="E14965" s="78"/>
    </row>
    <row r="14966" spans="5:5" x14ac:dyDescent="0.35">
      <c r="E14966" s="78"/>
    </row>
    <row r="14967" spans="5:5" x14ac:dyDescent="0.35">
      <c r="E14967" s="78"/>
    </row>
    <row r="14968" spans="5:5" x14ac:dyDescent="0.35">
      <c r="E14968" s="78"/>
    </row>
    <row r="14969" spans="5:5" x14ac:dyDescent="0.35">
      <c r="E14969" s="78"/>
    </row>
    <row r="14970" spans="5:5" x14ac:dyDescent="0.35">
      <c r="E14970" s="78"/>
    </row>
    <row r="14971" spans="5:5" x14ac:dyDescent="0.35">
      <c r="E14971" s="78"/>
    </row>
    <row r="14972" spans="5:5" x14ac:dyDescent="0.35">
      <c r="E14972" s="78"/>
    </row>
    <row r="14973" spans="5:5" x14ac:dyDescent="0.35">
      <c r="E14973" s="78"/>
    </row>
    <row r="14974" spans="5:5" x14ac:dyDescent="0.35">
      <c r="E14974" s="78"/>
    </row>
    <row r="14975" spans="5:5" x14ac:dyDescent="0.35">
      <c r="E14975" s="78"/>
    </row>
    <row r="14976" spans="5:5" x14ac:dyDescent="0.35">
      <c r="E14976" s="78"/>
    </row>
    <row r="14977" spans="5:5" x14ac:dyDescent="0.35">
      <c r="E14977" s="78"/>
    </row>
    <row r="14978" spans="5:5" x14ac:dyDescent="0.35">
      <c r="E14978" s="78"/>
    </row>
    <row r="14979" spans="5:5" x14ac:dyDescent="0.35">
      <c r="E14979" s="78"/>
    </row>
    <row r="14980" spans="5:5" x14ac:dyDescent="0.35">
      <c r="E14980" s="78"/>
    </row>
    <row r="14981" spans="5:5" x14ac:dyDescent="0.35">
      <c r="E14981" s="78"/>
    </row>
    <row r="14982" spans="5:5" x14ac:dyDescent="0.35">
      <c r="E14982" s="78"/>
    </row>
    <row r="14983" spans="5:5" x14ac:dyDescent="0.35">
      <c r="E14983" s="78"/>
    </row>
    <row r="14984" spans="5:5" x14ac:dyDescent="0.35">
      <c r="E14984" s="78"/>
    </row>
    <row r="14985" spans="5:5" x14ac:dyDescent="0.35">
      <c r="E14985" s="78"/>
    </row>
    <row r="14986" spans="5:5" x14ac:dyDescent="0.35">
      <c r="E14986" s="78"/>
    </row>
    <row r="14987" spans="5:5" x14ac:dyDescent="0.35">
      <c r="E14987" s="78"/>
    </row>
    <row r="14988" spans="5:5" x14ac:dyDescent="0.35">
      <c r="E14988" s="78"/>
    </row>
    <row r="14989" spans="5:5" x14ac:dyDescent="0.35">
      <c r="E14989" s="78"/>
    </row>
    <row r="14990" spans="5:5" x14ac:dyDescent="0.35">
      <c r="E14990" s="78"/>
    </row>
    <row r="14991" spans="5:5" x14ac:dyDescent="0.35">
      <c r="E14991" s="78"/>
    </row>
    <row r="14992" spans="5:5" x14ac:dyDescent="0.35">
      <c r="E14992" s="78"/>
    </row>
    <row r="14993" spans="5:5" x14ac:dyDescent="0.35">
      <c r="E14993" s="78"/>
    </row>
    <row r="14994" spans="5:5" x14ac:dyDescent="0.35">
      <c r="E14994" s="78"/>
    </row>
    <row r="14995" spans="5:5" x14ac:dyDescent="0.35">
      <c r="E14995" s="78"/>
    </row>
    <row r="14996" spans="5:5" x14ac:dyDescent="0.35">
      <c r="E14996" s="78"/>
    </row>
    <row r="14997" spans="5:5" x14ac:dyDescent="0.35">
      <c r="E14997" s="78"/>
    </row>
    <row r="14998" spans="5:5" x14ac:dyDescent="0.35">
      <c r="E14998" s="78"/>
    </row>
    <row r="14999" spans="5:5" x14ac:dyDescent="0.35">
      <c r="E14999" s="78"/>
    </row>
    <row r="15000" spans="5:5" x14ac:dyDescent="0.35">
      <c r="E15000" s="78"/>
    </row>
    <row r="15001" spans="5:5" x14ac:dyDescent="0.35">
      <c r="E15001" s="78"/>
    </row>
    <row r="15002" spans="5:5" x14ac:dyDescent="0.35">
      <c r="E15002" s="78"/>
    </row>
    <row r="15003" spans="5:5" x14ac:dyDescent="0.35">
      <c r="E15003" s="78"/>
    </row>
    <row r="15004" spans="5:5" x14ac:dyDescent="0.35">
      <c r="E15004" s="78"/>
    </row>
    <row r="15005" spans="5:5" x14ac:dyDescent="0.35">
      <c r="E15005" s="78"/>
    </row>
    <row r="15006" spans="5:5" x14ac:dyDescent="0.35">
      <c r="E15006" s="78"/>
    </row>
    <row r="15007" spans="5:5" x14ac:dyDescent="0.35">
      <c r="E15007" s="78"/>
    </row>
    <row r="15008" spans="5:5" x14ac:dyDescent="0.35">
      <c r="E15008" s="78"/>
    </row>
    <row r="15009" spans="5:5" x14ac:dyDescent="0.35">
      <c r="E15009" s="78"/>
    </row>
    <row r="15010" spans="5:5" x14ac:dyDescent="0.35">
      <c r="E15010" s="78"/>
    </row>
    <row r="15011" spans="5:5" x14ac:dyDescent="0.35">
      <c r="E15011" s="78"/>
    </row>
    <row r="15012" spans="5:5" x14ac:dyDescent="0.35">
      <c r="E15012" s="78"/>
    </row>
    <row r="15013" spans="5:5" x14ac:dyDescent="0.35">
      <c r="E15013" s="78"/>
    </row>
    <row r="15014" spans="5:5" x14ac:dyDescent="0.35">
      <c r="E15014" s="78"/>
    </row>
    <row r="15015" spans="5:5" x14ac:dyDescent="0.35">
      <c r="E15015" s="78"/>
    </row>
    <row r="15016" spans="5:5" x14ac:dyDescent="0.35">
      <c r="E15016" s="78"/>
    </row>
    <row r="15017" spans="5:5" x14ac:dyDescent="0.35">
      <c r="E15017" s="78"/>
    </row>
    <row r="15018" spans="5:5" x14ac:dyDescent="0.35">
      <c r="E15018" s="78"/>
    </row>
    <row r="15019" spans="5:5" x14ac:dyDescent="0.35">
      <c r="E15019" s="78"/>
    </row>
    <row r="15020" spans="5:5" x14ac:dyDescent="0.35">
      <c r="E15020" s="78"/>
    </row>
    <row r="15021" spans="5:5" x14ac:dyDescent="0.35">
      <c r="E15021" s="78"/>
    </row>
    <row r="15022" spans="5:5" x14ac:dyDescent="0.35">
      <c r="E15022" s="78"/>
    </row>
    <row r="15023" spans="5:5" x14ac:dyDescent="0.35">
      <c r="E15023" s="78"/>
    </row>
    <row r="15024" spans="5:5" x14ac:dyDescent="0.35">
      <c r="E15024" s="78"/>
    </row>
    <row r="15025" spans="5:5" x14ac:dyDescent="0.35">
      <c r="E15025" s="78"/>
    </row>
    <row r="15026" spans="5:5" x14ac:dyDescent="0.35">
      <c r="E15026" s="78"/>
    </row>
    <row r="15027" spans="5:5" x14ac:dyDescent="0.35">
      <c r="E15027" s="78"/>
    </row>
    <row r="15028" spans="5:5" x14ac:dyDescent="0.35">
      <c r="E15028" s="78"/>
    </row>
    <row r="15029" spans="5:5" x14ac:dyDescent="0.35">
      <c r="E15029" s="78"/>
    </row>
    <row r="15030" spans="5:5" x14ac:dyDescent="0.35">
      <c r="E15030" s="78"/>
    </row>
    <row r="15031" spans="5:5" x14ac:dyDescent="0.35">
      <c r="E15031" s="78"/>
    </row>
    <row r="15032" spans="5:5" x14ac:dyDescent="0.35">
      <c r="E15032" s="78"/>
    </row>
    <row r="15033" spans="5:5" x14ac:dyDescent="0.35">
      <c r="E15033" s="78"/>
    </row>
    <row r="15034" spans="5:5" x14ac:dyDescent="0.35">
      <c r="E15034" s="78"/>
    </row>
    <row r="15035" spans="5:5" x14ac:dyDescent="0.35">
      <c r="E15035" s="78"/>
    </row>
    <row r="15036" spans="5:5" x14ac:dyDescent="0.35">
      <c r="E15036" s="78"/>
    </row>
    <row r="15037" spans="5:5" x14ac:dyDescent="0.35">
      <c r="E15037" s="78"/>
    </row>
    <row r="15038" spans="5:5" x14ac:dyDescent="0.35">
      <c r="E15038" s="78"/>
    </row>
    <row r="15039" spans="5:5" x14ac:dyDescent="0.35">
      <c r="E15039" s="78"/>
    </row>
    <row r="15040" spans="5:5" x14ac:dyDescent="0.35">
      <c r="E15040" s="78"/>
    </row>
    <row r="15041" spans="5:5" x14ac:dyDescent="0.35">
      <c r="E15041" s="78"/>
    </row>
    <row r="15042" spans="5:5" x14ac:dyDescent="0.35">
      <c r="E15042" s="78"/>
    </row>
    <row r="15043" spans="5:5" x14ac:dyDescent="0.35">
      <c r="E15043" s="78"/>
    </row>
    <row r="15044" spans="5:5" x14ac:dyDescent="0.35">
      <c r="E15044" s="78"/>
    </row>
    <row r="15045" spans="5:5" x14ac:dyDescent="0.35">
      <c r="E15045" s="78"/>
    </row>
    <row r="15046" spans="5:5" x14ac:dyDescent="0.35">
      <c r="E15046" s="78"/>
    </row>
    <row r="15047" spans="5:5" x14ac:dyDescent="0.35">
      <c r="E15047" s="78"/>
    </row>
    <row r="15048" spans="5:5" x14ac:dyDescent="0.35">
      <c r="E15048" s="78"/>
    </row>
    <row r="15049" spans="5:5" x14ac:dyDescent="0.35">
      <c r="E15049" s="78"/>
    </row>
    <row r="15050" spans="5:5" x14ac:dyDescent="0.35">
      <c r="E15050" s="78"/>
    </row>
    <row r="15051" spans="5:5" x14ac:dyDescent="0.35">
      <c r="E15051" s="78"/>
    </row>
    <row r="15052" spans="5:5" x14ac:dyDescent="0.35">
      <c r="E15052" s="78"/>
    </row>
    <row r="15053" spans="5:5" x14ac:dyDescent="0.35">
      <c r="E15053" s="78"/>
    </row>
    <row r="15054" spans="5:5" x14ac:dyDescent="0.35">
      <c r="E15054" s="78"/>
    </row>
    <row r="15055" spans="5:5" x14ac:dyDescent="0.35">
      <c r="E15055" s="78"/>
    </row>
    <row r="15056" spans="5:5" x14ac:dyDescent="0.35">
      <c r="E15056" s="78"/>
    </row>
    <row r="15057" spans="5:5" x14ac:dyDescent="0.35">
      <c r="E15057" s="78"/>
    </row>
    <row r="15058" spans="5:5" x14ac:dyDescent="0.35">
      <c r="E15058" s="78"/>
    </row>
    <row r="15059" spans="5:5" x14ac:dyDescent="0.35">
      <c r="E15059" s="78"/>
    </row>
    <row r="15060" spans="5:5" x14ac:dyDescent="0.35">
      <c r="E15060" s="78"/>
    </row>
    <row r="15061" spans="5:5" x14ac:dyDescent="0.35">
      <c r="E15061" s="78"/>
    </row>
    <row r="15062" spans="5:5" x14ac:dyDescent="0.35">
      <c r="E15062" s="78"/>
    </row>
    <row r="15063" spans="5:5" x14ac:dyDescent="0.35">
      <c r="E15063" s="78"/>
    </row>
    <row r="15064" spans="5:5" x14ac:dyDescent="0.35">
      <c r="E15064" s="78"/>
    </row>
    <row r="15065" spans="5:5" x14ac:dyDescent="0.35">
      <c r="E15065" s="78"/>
    </row>
    <row r="15066" spans="5:5" x14ac:dyDescent="0.35">
      <c r="E15066" s="78"/>
    </row>
    <row r="15067" spans="5:5" x14ac:dyDescent="0.35">
      <c r="E15067" s="78"/>
    </row>
    <row r="15068" spans="5:5" x14ac:dyDescent="0.35">
      <c r="E15068" s="78"/>
    </row>
    <row r="15069" spans="5:5" x14ac:dyDescent="0.35">
      <c r="E15069" s="78"/>
    </row>
    <row r="15070" spans="5:5" x14ac:dyDescent="0.35">
      <c r="E15070" s="78"/>
    </row>
    <row r="15071" spans="5:5" x14ac:dyDescent="0.35">
      <c r="E15071" s="78"/>
    </row>
    <row r="15072" spans="5:5" x14ac:dyDescent="0.35">
      <c r="E15072" s="78"/>
    </row>
    <row r="15073" spans="5:5" x14ac:dyDescent="0.35">
      <c r="E15073" s="78"/>
    </row>
    <row r="15074" spans="5:5" x14ac:dyDescent="0.35">
      <c r="E15074" s="78"/>
    </row>
    <row r="15075" spans="5:5" x14ac:dyDescent="0.35">
      <c r="E15075" s="78"/>
    </row>
    <row r="15076" spans="5:5" x14ac:dyDescent="0.35">
      <c r="E15076" s="78"/>
    </row>
    <row r="15077" spans="5:5" x14ac:dyDescent="0.35">
      <c r="E15077" s="78"/>
    </row>
    <row r="15078" spans="5:5" x14ac:dyDescent="0.35">
      <c r="E15078" s="78"/>
    </row>
    <row r="15079" spans="5:5" x14ac:dyDescent="0.35">
      <c r="E15079" s="78"/>
    </row>
    <row r="15080" spans="5:5" x14ac:dyDescent="0.35">
      <c r="E15080" s="78"/>
    </row>
    <row r="15081" spans="5:5" x14ac:dyDescent="0.35">
      <c r="E15081" s="78"/>
    </row>
    <row r="15082" spans="5:5" x14ac:dyDescent="0.35">
      <c r="E15082" s="78"/>
    </row>
    <row r="15083" spans="5:5" x14ac:dyDescent="0.35">
      <c r="E15083" s="78"/>
    </row>
    <row r="15084" spans="5:5" x14ac:dyDescent="0.35">
      <c r="E15084" s="78"/>
    </row>
    <row r="15085" spans="5:5" x14ac:dyDescent="0.35">
      <c r="E15085" s="78"/>
    </row>
    <row r="15086" spans="5:5" x14ac:dyDescent="0.35">
      <c r="E15086" s="78"/>
    </row>
    <row r="15087" spans="5:5" x14ac:dyDescent="0.35">
      <c r="E15087" s="78"/>
    </row>
    <row r="15088" spans="5:5" x14ac:dyDescent="0.35">
      <c r="E15088" s="78"/>
    </row>
    <row r="15089" spans="5:5" x14ac:dyDescent="0.35">
      <c r="E15089" s="78"/>
    </row>
    <row r="15090" spans="5:5" x14ac:dyDescent="0.35">
      <c r="E15090" s="78"/>
    </row>
    <row r="15091" spans="5:5" x14ac:dyDescent="0.35">
      <c r="E15091" s="78"/>
    </row>
    <row r="15092" spans="5:5" x14ac:dyDescent="0.35">
      <c r="E15092" s="78"/>
    </row>
    <row r="15093" spans="5:5" x14ac:dyDescent="0.35">
      <c r="E15093" s="78"/>
    </row>
    <row r="15094" spans="5:5" x14ac:dyDescent="0.35">
      <c r="E15094" s="78"/>
    </row>
    <row r="15095" spans="5:5" x14ac:dyDescent="0.35">
      <c r="E15095" s="78"/>
    </row>
    <row r="15096" spans="5:5" x14ac:dyDescent="0.35">
      <c r="E15096" s="78"/>
    </row>
    <row r="15097" spans="5:5" x14ac:dyDescent="0.35">
      <c r="E15097" s="78"/>
    </row>
    <row r="15098" spans="5:5" x14ac:dyDescent="0.35">
      <c r="E15098" s="78"/>
    </row>
    <row r="15099" spans="5:5" x14ac:dyDescent="0.35">
      <c r="E15099" s="78"/>
    </row>
    <row r="15100" spans="5:5" x14ac:dyDescent="0.35">
      <c r="E15100" s="78"/>
    </row>
    <row r="15101" spans="5:5" x14ac:dyDescent="0.35">
      <c r="E15101" s="78"/>
    </row>
    <row r="15102" spans="5:5" x14ac:dyDescent="0.35">
      <c r="E15102" s="78"/>
    </row>
    <row r="15103" spans="5:5" x14ac:dyDescent="0.35">
      <c r="E15103" s="78"/>
    </row>
    <row r="15104" spans="5:5" x14ac:dyDescent="0.35">
      <c r="E15104" s="78"/>
    </row>
    <row r="15105" spans="5:5" x14ac:dyDescent="0.35">
      <c r="E15105" s="78"/>
    </row>
    <row r="15106" spans="5:5" x14ac:dyDescent="0.35">
      <c r="E15106" s="78"/>
    </row>
    <row r="15107" spans="5:5" x14ac:dyDescent="0.35">
      <c r="E15107" s="78"/>
    </row>
    <row r="15108" spans="5:5" x14ac:dyDescent="0.35">
      <c r="E15108" s="78"/>
    </row>
    <row r="15109" spans="5:5" x14ac:dyDescent="0.35">
      <c r="E15109" s="78"/>
    </row>
    <row r="15110" spans="5:5" x14ac:dyDescent="0.35">
      <c r="E15110" s="78"/>
    </row>
    <row r="15111" spans="5:5" x14ac:dyDescent="0.35">
      <c r="E15111" s="78"/>
    </row>
    <row r="15112" spans="5:5" x14ac:dyDescent="0.35">
      <c r="E15112" s="78"/>
    </row>
    <row r="15113" spans="5:5" x14ac:dyDescent="0.35">
      <c r="E15113" s="78"/>
    </row>
    <row r="15114" spans="5:5" x14ac:dyDescent="0.35">
      <c r="E15114" s="78"/>
    </row>
    <row r="15115" spans="5:5" x14ac:dyDescent="0.35">
      <c r="E15115" s="78"/>
    </row>
    <row r="15116" spans="5:5" x14ac:dyDescent="0.35">
      <c r="E15116" s="78"/>
    </row>
    <row r="15117" spans="5:5" x14ac:dyDescent="0.35">
      <c r="E15117" s="78"/>
    </row>
    <row r="15118" spans="5:5" x14ac:dyDescent="0.35">
      <c r="E15118" s="78"/>
    </row>
    <row r="15119" spans="5:5" x14ac:dyDescent="0.35">
      <c r="E15119" s="78"/>
    </row>
    <row r="15120" spans="5:5" x14ac:dyDescent="0.35">
      <c r="E15120" s="78"/>
    </row>
    <row r="15121" spans="5:5" x14ac:dyDescent="0.35">
      <c r="E15121" s="78"/>
    </row>
    <row r="15122" spans="5:5" x14ac:dyDescent="0.35">
      <c r="E15122" s="78"/>
    </row>
    <row r="15123" spans="5:5" x14ac:dyDescent="0.35">
      <c r="E15123" s="78"/>
    </row>
    <row r="15124" spans="5:5" x14ac:dyDescent="0.35">
      <c r="E15124" s="78"/>
    </row>
    <row r="15125" spans="5:5" x14ac:dyDescent="0.35">
      <c r="E15125" s="78"/>
    </row>
    <row r="15126" spans="5:5" x14ac:dyDescent="0.35">
      <c r="E15126" s="78"/>
    </row>
    <row r="15127" spans="5:5" x14ac:dyDescent="0.35">
      <c r="E15127" s="78"/>
    </row>
    <row r="15128" spans="5:5" x14ac:dyDescent="0.35">
      <c r="E15128" s="78"/>
    </row>
    <row r="15129" spans="5:5" x14ac:dyDescent="0.35">
      <c r="E15129" s="78"/>
    </row>
    <row r="15130" spans="5:5" x14ac:dyDescent="0.35">
      <c r="E15130" s="78"/>
    </row>
    <row r="15131" spans="5:5" x14ac:dyDescent="0.35">
      <c r="E15131" s="78"/>
    </row>
    <row r="15132" spans="5:5" x14ac:dyDescent="0.35">
      <c r="E15132" s="78"/>
    </row>
    <row r="15133" spans="5:5" x14ac:dyDescent="0.35">
      <c r="E15133" s="78"/>
    </row>
    <row r="15134" spans="5:5" x14ac:dyDescent="0.35">
      <c r="E15134" s="78"/>
    </row>
    <row r="15135" spans="5:5" x14ac:dyDescent="0.35">
      <c r="E15135" s="78"/>
    </row>
    <row r="15136" spans="5:5" x14ac:dyDescent="0.35">
      <c r="E15136" s="78"/>
    </row>
    <row r="15137" spans="5:5" x14ac:dyDescent="0.35">
      <c r="E15137" s="78"/>
    </row>
    <row r="15138" spans="5:5" x14ac:dyDescent="0.35">
      <c r="E15138" s="78"/>
    </row>
    <row r="15139" spans="5:5" x14ac:dyDescent="0.35">
      <c r="E15139" s="78"/>
    </row>
    <row r="15140" spans="5:5" x14ac:dyDescent="0.35">
      <c r="E15140" s="78"/>
    </row>
    <row r="15141" spans="5:5" x14ac:dyDescent="0.35">
      <c r="E15141" s="78"/>
    </row>
    <row r="15142" spans="5:5" x14ac:dyDescent="0.35">
      <c r="E15142" s="78"/>
    </row>
    <row r="15143" spans="5:5" x14ac:dyDescent="0.35">
      <c r="E15143" s="78"/>
    </row>
    <row r="15144" spans="5:5" x14ac:dyDescent="0.35">
      <c r="E15144" s="78"/>
    </row>
    <row r="15145" spans="5:5" x14ac:dyDescent="0.35">
      <c r="E15145" s="78"/>
    </row>
    <row r="15146" spans="5:5" x14ac:dyDescent="0.35">
      <c r="E15146" s="78"/>
    </row>
    <row r="15147" spans="5:5" x14ac:dyDescent="0.35">
      <c r="E15147" s="78"/>
    </row>
    <row r="15148" spans="5:5" x14ac:dyDescent="0.35">
      <c r="E15148" s="78"/>
    </row>
    <row r="15149" spans="5:5" x14ac:dyDescent="0.35">
      <c r="E15149" s="78"/>
    </row>
    <row r="15150" spans="5:5" x14ac:dyDescent="0.35">
      <c r="E15150" s="78"/>
    </row>
    <row r="15151" spans="5:5" x14ac:dyDescent="0.35">
      <c r="E15151" s="78"/>
    </row>
    <row r="15152" spans="5:5" x14ac:dyDescent="0.35">
      <c r="E15152" s="78"/>
    </row>
    <row r="15153" spans="5:5" x14ac:dyDescent="0.35">
      <c r="E15153" s="78"/>
    </row>
    <row r="15154" spans="5:5" x14ac:dyDescent="0.35">
      <c r="E15154" s="78"/>
    </row>
    <row r="15155" spans="5:5" x14ac:dyDescent="0.35">
      <c r="E15155" s="78"/>
    </row>
    <row r="15156" spans="5:5" x14ac:dyDescent="0.35">
      <c r="E15156" s="78"/>
    </row>
    <row r="15157" spans="5:5" x14ac:dyDescent="0.35">
      <c r="E15157" s="78"/>
    </row>
    <row r="15158" spans="5:5" x14ac:dyDescent="0.35">
      <c r="E15158" s="78"/>
    </row>
    <row r="15159" spans="5:5" x14ac:dyDescent="0.35">
      <c r="E15159" s="78"/>
    </row>
    <row r="15160" spans="5:5" x14ac:dyDescent="0.35">
      <c r="E15160" s="78"/>
    </row>
    <row r="15161" spans="5:5" x14ac:dyDescent="0.35">
      <c r="E15161" s="78"/>
    </row>
    <row r="15162" spans="5:5" x14ac:dyDescent="0.35">
      <c r="E15162" s="78"/>
    </row>
    <row r="15163" spans="5:5" x14ac:dyDescent="0.35">
      <c r="E15163" s="78"/>
    </row>
    <row r="15164" spans="5:5" x14ac:dyDescent="0.35">
      <c r="E15164" s="78"/>
    </row>
    <row r="15165" spans="5:5" x14ac:dyDescent="0.35">
      <c r="E15165" s="78"/>
    </row>
    <row r="15166" spans="5:5" x14ac:dyDescent="0.35">
      <c r="E15166" s="78"/>
    </row>
    <row r="15167" spans="5:5" x14ac:dyDescent="0.35">
      <c r="E15167" s="78"/>
    </row>
    <row r="15168" spans="5:5" x14ac:dyDescent="0.35">
      <c r="E15168" s="78"/>
    </row>
    <row r="15169" spans="5:5" x14ac:dyDescent="0.35">
      <c r="E15169" s="78"/>
    </row>
    <row r="15170" spans="5:5" x14ac:dyDescent="0.35">
      <c r="E15170" s="78"/>
    </row>
    <row r="15171" spans="5:5" x14ac:dyDescent="0.35">
      <c r="E15171" s="78"/>
    </row>
    <row r="15172" spans="5:5" x14ac:dyDescent="0.35">
      <c r="E15172" s="78"/>
    </row>
    <row r="15173" spans="5:5" x14ac:dyDescent="0.35">
      <c r="E15173" s="78"/>
    </row>
    <row r="15174" spans="5:5" x14ac:dyDescent="0.35">
      <c r="E15174" s="78"/>
    </row>
    <row r="15175" spans="5:5" x14ac:dyDescent="0.35">
      <c r="E15175" s="78"/>
    </row>
    <row r="15176" spans="5:5" x14ac:dyDescent="0.35">
      <c r="E15176" s="78"/>
    </row>
    <row r="15177" spans="5:5" x14ac:dyDescent="0.35">
      <c r="E15177" s="78"/>
    </row>
    <row r="15178" spans="5:5" x14ac:dyDescent="0.35">
      <c r="E15178" s="78"/>
    </row>
    <row r="15179" spans="5:5" x14ac:dyDescent="0.35">
      <c r="E15179" s="78"/>
    </row>
    <row r="15180" spans="5:5" x14ac:dyDescent="0.35">
      <c r="E15180" s="78"/>
    </row>
    <row r="15181" spans="5:5" x14ac:dyDescent="0.35">
      <c r="E15181" s="78"/>
    </row>
    <row r="15182" spans="5:5" x14ac:dyDescent="0.35">
      <c r="E15182" s="78"/>
    </row>
    <row r="15183" spans="5:5" x14ac:dyDescent="0.35">
      <c r="E15183" s="78"/>
    </row>
    <row r="15184" spans="5:5" x14ac:dyDescent="0.35">
      <c r="E15184" s="78"/>
    </row>
    <row r="15185" spans="5:5" x14ac:dyDescent="0.35">
      <c r="E15185" s="78"/>
    </row>
    <row r="15186" spans="5:5" x14ac:dyDescent="0.35">
      <c r="E15186" s="78"/>
    </row>
    <row r="15187" spans="5:5" x14ac:dyDescent="0.35">
      <c r="E15187" s="78"/>
    </row>
    <row r="15188" spans="5:5" x14ac:dyDescent="0.35">
      <c r="E15188" s="78"/>
    </row>
    <row r="15189" spans="5:5" x14ac:dyDescent="0.35">
      <c r="E15189" s="78"/>
    </row>
    <row r="15190" spans="5:5" x14ac:dyDescent="0.35">
      <c r="E15190" s="78"/>
    </row>
    <row r="15191" spans="5:5" x14ac:dyDescent="0.35">
      <c r="E15191" s="78"/>
    </row>
    <row r="15192" spans="5:5" x14ac:dyDescent="0.35">
      <c r="E15192" s="78"/>
    </row>
    <row r="15193" spans="5:5" x14ac:dyDescent="0.35">
      <c r="E15193" s="78"/>
    </row>
    <row r="15194" spans="5:5" x14ac:dyDescent="0.35">
      <c r="E15194" s="78"/>
    </row>
    <row r="15195" spans="5:5" x14ac:dyDescent="0.35">
      <c r="E15195" s="78"/>
    </row>
    <row r="15196" spans="5:5" x14ac:dyDescent="0.35">
      <c r="E15196" s="78"/>
    </row>
    <row r="15197" spans="5:5" x14ac:dyDescent="0.35">
      <c r="E15197" s="78"/>
    </row>
    <row r="15198" spans="5:5" x14ac:dyDescent="0.35">
      <c r="E15198" s="78"/>
    </row>
    <row r="15199" spans="5:5" x14ac:dyDescent="0.35">
      <c r="E15199" s="78"/>
    </row>
    <row r="15200" spans="5:5" x14ac:dyDescent="0.35">
      <c r="E15200" s="78"/>
    </row>
    <row r="15201" spans="5:5" x14ac:dyDescent="0.35">
      <c r="E15201" s="78"/>
    </row>
    <row r="15202" spans="5:5" x14ac:dyDescent="0.35">
      <c r="E15202" s="78"/>
    </row>
    <row r="15203" spans="5:5" x14ac:dyDescent="0.35">
      <c r="E15203" s="78"/>
    </row>
    <row r="15204" spans="5:5" x14ac:dyDescent="0.35">
      <c r="E15204" s="78"/>
    </row>
    <row r="15205" spans="5:5" x14ac:dyDescent="0.35">
      <c r="E15205" s="78"/>
    </row>
    <row r="15206" spans="5:5" x14ac:dyDescent="0.35">
      <c r="E15206" s="78"/>
    </row>
    <row r="15207" spans="5:5" x14ac:dyDescent="0.35">
      <c r="E15207" s="78"/>
    </row>
    <row r="15208" spans="5:5" x14ac:dyDescent="0.35">
      <c r="E15208" s="78"/>
    </row>
    <row r="15209" spans="5:5" x14ac:dyDescent="0.35">
      <c r="E15209" s="78"/>
    </row>
    <row r="15210" spans="5:5" x14ac:dyDescent="0.35">
      <c r="E15210" s="78"/>
    </row>
    <row r="15211" spans="5:5" x14ac:dyDescent="0.35">
      <c r="E15211" s="78"/>
    </row>
    <row r="15212" spans="5:5" x14ac:dyDescent="0.35">
      <c r="E15212" s="78"/>
    </row>
    <row r="15213" spans="5:5" x14ac:dyDescent="0.35">
      <c r="E15213" s="78"/>
    </row>
    <row r="15214" spans="5:5" x14ac:dyDescent="0.35">
      <c r="E15214" s="78"/>
    </row>
    <row r="15215" spans="5:5" x14ac:dyDescent="0.35">
      <c r="E15215" s="78"/>
    </row>
    <row r="15216" spans="5:5" x14ac:dyDescent="0.35">
      <c r="E15216" s="78"/>
    </row>
    <row r="15217" spans="5:5" x14ac:dyDescent="0.35">
      <c r="E15217" s="78"/>
    </row>
    <row r="15218" spans="5:5" x14ac:dyDescent="0.35">
      <c r="E15218" s="78"/>
    </row>
    <row r="15219" spans="5:5" x14ac:dyDescent="0.35">
      <c r="E15219" s="78"/>
    </row>
    <row r="15220" spans="5:5" x14ac:dyDescent="0.35">
      <c r="E15220" s="78"/>
    </row>
    <row r="15221" spans="5:5" x14ac:dyDescent="0.35">
      <c r="E15221" s="78"/>
    </row>
    <row r="15222" spans="5:5" x14ac:dyDescent="0.35">
      <c r="E15222" s="78"/>
    </row>
    <row r="15223" spans="5:5" x14ac:dyDescent="0.35">
      <c r="E15223" s="78"/>
    </row>
    <row r="15224" spans="5:5" x14ac:dyDescent="0.35">
      <c r="E15224" s="78"/>
    </row>
    <row r="15225" spans="5:5" x14ac:dyDescent="0.35">
      <c r="E15225" s="78"/>
    </row>
    <row r="15226" spans="5:5" x14ac:dyDescent="0.35">
      <c r="E15226" s="78"/>
    </row>
    <row r="15227" spans="5:5" x14ac:dyDescent="0.35">
      <c r="E15227" s="78"/>
    </row>
    <row r="15228" spans="5:5" x14ac:dyDescent="0.35">
      <c r="E15228" s="78"/>
    </row>
    <row r="15229" spans="5:5" x14ac:dyDescent="0.35">
      <c r="E15229" s="78"/>
    </row>
    <row r="15230" spans="5:5" x14ac:dyDescent="0.35">
      <c r="E15230" s="78"/>
    </row>
    <row r="15231" spans="5:5" x14ac:dyDescent="0.35">
      <c r="E15231" s="78"/>
    </row>
    <row r="15232" spans="5:5" x14ac:dyDescent="0.35">
      <c r="E15232" s="78"/>
    </row>
    <row r="15233" spans="5:5" x14ac:dyDescent="0.35">
      <c r="E15233" s="78"/>
    </row>
    <row r="15234" spans="5:5" x14ac:dyDescent="0.35">
      <c r="E15234" s="78"/>
    </row>
    <row r="15235" spans="5:5" x14ac:dyDescent="0.35">
      <c r="E15235" s="78"/>
    </row>
    <row r="15236" spans="5:5" x14ac:dyDescent="0.35">
      <c r="E15236" s="78"/>
    </row>
    <row r="15237" spans="5:5" x14ac:dyDescent="0.35">
      <c r="E15237" s="78"/>
    </row>
    <row r="15238" spans="5:5" x14ac:dyDescent="0.35">
      <c r="E15238" s="78"/>
    </row>
    <row r="15239" spans="5:5" x14ac:dyDescent="0.35">
      <c r="E15239" s="78"/>
    </row>
    <row r="15240" spans="5:5" x14ac:dyDescent="0.35">
      <c r="E15240" s="78"/>
    </row>
    <row r="15241" spans="5:5" x14ac:dyDescent="0.35">
      <c r="E15241" s="78"/>
    </row>
    <row r="15242" spans="5:5" x14ac:dyDescent="0.35">
      <c r="E15242" s="78"/>
    </row>
    <row r="15243" spans="5:5" x14ac:dyDescent="0.35">
      <c r="E15243" s="78"/>
    </row>
    <row r="15244" spans="5:5" x14ac:dyDescent="0.35">
      <c r="E15244" s="78"/>
    </row>
    <row r="15245" spans="5:5" x14ac:dyDescent="0.35">
      <c r="E15245" s="78"/>
    </row>
    <row r="15246" spans="5:5" x14ac:dyDescent="0.35">
      <c r="E15246" s="78"/>
    </row>
    <row r="15247" spans="5:5" x14ac:dyDescent="0.35">
      <c r="E15247" s="78"/>
    </row>
    <row r="15248" spans="5:5" x14ac:dyDescent="0.35">
      <c r="E15248" s="78"/>
    </row>
    <row r="15249" spans="5:5" x14ac:dyDescent="0.35">
      <c r="E15249" s="78"/>
    </row>
    <row r="15250" spans="5:5" x14ac:dyDescent="0.35">
      <c r="E15250" s="78"/>
    </row>
    <row r="15251" spans="5:5" x14ac:dyDescent="0.35">
      <c r="E15251" s="78"/>
    </row>
    <row r="15252" spans="5:5" x14ac:dyDescent="0.35">
      <c r="E15252" s="78"/>
    </row>
    <row r="15253" spans="5:5" x14ac:dyDescent="0.35">
      <c r="E15253" s="78"/>
    </row>
    <row r="15254" spans="5:5" x14ac:dyDescent="0.35">
      <c r="E15254" s="78"/>
    </row>
    <row r="15255" spans="5:5" x14ac:dyDescent="0.35">
      <c r="E15255" s="78"/>
    </row>
    <row r="15256" spans="5:5" x14ac:dyDescent="0.35">
      <c r="E15256" s="78"/>
    </row>
    <row r="15257" spans="5:5" x14ac:dyDescent="0.35">
      <c r="E15257" s="78"/>
    </row>
    <row r="15258" spans="5:5" x14ac:dyDescent="0.35">
      <c r="E15258" s="78"/>
    </row>
    <row r="15259" spans="5:5" x14ac:dyDescent="0.35">
      <c r="E15259" s="78"/>
    </row>
    <row r="15260" spans="5:5" x14ac:dyDescent="0.35">
      <c r="E15260" s="78"/>
    </row>
    <row r="15261" spans="5:5" x14ac:dyDescent="0.35">
      <c r="E15261" s="78"/>
    </row>
    <row r="15262" spans="5:5" x14ac:dyDescent="0.35">
      <c r="E15262" s="78"/>
    </row>
    <row r="15263" spans="5:5" x14ac:dyDescent="0.35">
      <c r="E15263" s="78"/>
    </row>
    <row r="15264" spans="5:5" x14ac:dyDescent="0.35">
      <c r="E15264" s="78"/>
    </row>
    <row r="15265" spans="5:5" x14ac:dyDescent="0.35">
      <c r="E15265" s="78"/>
    </row>
    <row r="15266" spans="5:5" x14ac:dyDescent="0.35">
      <c r="E15266" s="78"/>
    </row>
    <row r="15267" spans="5:5" x14ac:dyDescent="0.35">
      <c r="E15267" s="78"/>
    </row>
    <row r="15268" spans="5:5" x14ac:dyDescent="0.35">
      <c r="E15268" s="78"/>
    </row>
    <row r="15269" spans="5:5" x14ac:dyDescent="0.35">
      <c r="E15269" s="78"/>
    </row>
    <row r="15270" spans="5:5" x14ac:dyDescent="0.35">
      <c r="E15270" s="78"/>
    </row>
    <row r="15271" spans="5:5" x14ac:dyDescent="0.35">
      <c r="E15271" s="78"/>
    </row>
    <row r="15272" spans="5:5" x14ac:dyDescent="0.35">
      <c r="E15272" s="78"/>
    </row>
    <row r="15273" spans="5:5" x14ac:dyDescent="0.35">
      <c r="E15273" s="78"/>
    </row>
    <row r="15274" spans="5:5" x14ac:dyDescent="0.35">
      <c r="E15274" s="78"/>
    </row>
    <row r="15275" spans="5:5" x14ac:dyDescent="0.35">
      <c r="E15275" s="78"/>
    </row>
    <row r="15276" spans="5:5" x14ac:dyDescent="0.35">
      <c r="E15276" s="78"/>
    </row>
    <row r="15277" spans="5:5" x14ac:dyDescent="0.35">
      <c r="E15277" s="78"/>
    </row>
    <row r="15278" spans="5:5" x14ac:dyDescent="0.35">
      <c r="E15278" s="78"/>
    </row>
    <row r="15279" spans="5:5" x14ac:dyDescent="0.35">
      <c r="E15279" s="78"/>
    </row>
    <row r="15280" spans="5:5" x14ac:dyDescent="0.35">
      <c r="E15280" s="78"/>
    </row>
    <row r="15281" spans="5:5" x14ac:dyDescent="0.35">
      <c r="E15281" s="78"/>
    </row>
    <row r="15282" spans="5:5" x14ac:dyDescent="0.35">
      <c r="E15282" s="78"/>
    </row>
    <row r="15283" spans="5:5" x14ac:dyDescent="0.35">
      <c r="E15283" s="78"/>
    </row>
    <row r="15284" spans="5:5" x14ac:dyDescent="0.35">
      <c r="E15284" s="78"/>
    </row>
    <row r="15285" spans="5:5" x14ac:dyDescent="0.35">
      <c r="E15285" s="78"/>
    </row>
    <row r="15286" spans="5:5" x14ac:dyDescent="0.35">
      <c r="E15286" s="78"/>
    </row>
    <row r="15287" spans="5:5" x14ac:dyDescent="0.35">
      <c r="E15287" s="78"/>
    </row>
    <row r="15288" spans="5:5" x14ac:dyDescent="0.35">
      <c r="E15288" s="78"/>
    </row>
    <row r="15289" spans="5:5" x14ac:dyDescent="0.35">
      <c r="E15289" s="78"/>
    </row>
    <row r="15290" spans="5:5" x14ac:dyDescent="0.35">
      <c r="E15290" s="78"/>
    </row>
    <row r="15291" spans="5:5" x14ac:dyDescent="0.35">
      <c r="E15291" s="78"/>
    </row>
    <row r="15292" spans="5:5" x14ac:dyDescent="0.35">
      <c r="E15292" s="78"/>
    </row>
    <row r="15293" spans="5:5" x14ac:dyDescent="0.35">
      <c r="E15293" s="78"/>
    </row>
    <row r="15294" spans="5:5" x14ac:dyDescent="0.35">
      <c r="E15294" s="78"/>
    </row>
    <row r="15295" spans="5:5" x14ac:dyDescent="0.35">
      <c r="E15295" s="78"/>
    </row>
    <row r="15296" spans="5:5" x14ac:dyDescent="0.35">
      <c r="E15296" s="78"/>
    </row>
    <row r="15297" spans="5:5" x14ac:dyDescent="0.35">
      <c r="E15297" s="78"/>
    </row>
    <row r="15298" spans="5:5" x14ac:dyDescent="0.35">
      <c r="E15298" s="78"/>
    </row>
    <row r="15299" spans="5:5" x14ac:dyDescent="0.35">
      <c r="E15299" s="78"/>
    </row>
    <row r="15300" spans="5:5" x14ac:dyDescent="0.35">
      <c r="E15300" s="78"/>
    </row>
    <row r="15301" spans="5:5" x14ac:dyDescent="0.35">
      <c r="E15301" s="78"/>
    </row>
    <row r="15302" spans="5:5" x14ac:dyDescent="0.35">
      <c r="E15302" s="78"/>
    </row>
    <row r="15303" spans="5:5" x14ac:dyDescent="0.35">
      <c r="E15303" s="78"/>
    </row>
    <row r="15304" spans="5:5" x14ac:dyDescent="0.35">
      <c r="E15304" s="78"/>
    </row>
    <row r="15305" spans="5:5" x14ac:dyDescent="0.35">
      <c r="E15305" s="78"/>
    </row>
    <row r="15306" spans="5:5" x14ac:dyDescent="0.35">
      <c r="E15306" s="78"/>
    </row>
    <row r="15307" spans="5:5" x14ac:dyDescent="0.35">
      <c r="E15307" s="78"/>
    </row>
    <row r="15308" spans="5:5" x14ac:dyDescent="0.35">
      <c r="E15308" s="78"/>
    </row>
    <row r="15309" spans="5:5" x14ac:dyDescent="0.35">
      <c r="E15309" s="78"/>
    </row>
    <row r="15310" spans="5:5" x14ac:dyDescent="0.35">
      <c r="E15310" s="78"/>
    </row>
    <row r="15311" spans="5:5" x14ac:dyDescent="0.35">
      <c r="E15311" s="78"/>
    </row>
    <row r="15312" spans="5:5" x14ac:dyDescent="0.35">
      <c r="E15312" s="78"/>
    </row>
    <row r="15313" spans="5:5" x14ac:dyDescent="0.35">
      <c r="E15313" s="78"/>
    </row>
    <row r="15314" spans="5:5" x14ac:dyDescent="0.35">
      <c r="E15314" s="78"/>
    </row>
    <row r="15315" spans="5:5" x14ac:dyDescent="0.35">
      <c r="E15315" s="78"/>
    </row>
    <row r="15316" spans="5:5" x14ac:dyDescent="0.35">
      <c r="E15316" s="78"/>
    </row>
    <row r="15317" spans="5:5" x14ac:dyDescent="0.35">
      <c r="E15317" s="78"/>
    </row>
    <row r="15318" spans="5:5" x14ac:dyDescent="0.35">
      <c r="E15318" s="78"/>
    </row>
    <row r="15319" spans="5:5" x14ac:dyDescent="0.35">
      <c r="E15319" s="78"/>
    </row>
    <row r="15320" spans="5:5" x14ac:dyDescent="0.35">
      <c r="E15320" s="78"/>
    </row>
    <row r="15321" spans="5:5" x14ac:dyDescent="0.35">
      <c r="E15321" s="78"/>
    </row>
    <row r="15322" spans="5:5" x14ac:dyDescent="0.35">
      <c r="E15322" s="78"/>
    </row>
    <row r="15323" spans="5:5" x14ac:dyDescent="0.35">
      <c r="E15323" s="78"/>
    </row>
    <row r="15324" spans="5:5" x14ac:dyDescent="0.35">
      <c r="E15324" s="78"/>
    </row>
    <row r="15325" spans="5:5" x14ac:dyDescent="0.35">
      <c r="E15325" s="78"/>
    </row>
    <row r="15326" spans="5:5" x14ac:dyDescent="0.35">
      <c r="E15326" s="78"/>
    </row>
    <row r="15327" spans="5:5" x14ac:dyDescent="0.35">
      <c r="E15327" s="78"/>
    </row>
    <row r="15328" spans="5:5" x14ac:dyDescent="0.35">
      <c r="E15328" s="78"/>
    </row>
    <row r="15329" spans="5:5" x14ac:dyDescent="0.35">
      <c r="E15329" s="78"/>
    </row>
    <row r="15330" spans="5:5" x14ac:dyDescent="0.35">
      <c r="E15330" s="78"/>
    </row>
    <row r="15331" spans="5:5" x14ac:dyDescent="0.35">
      <c r="E15331" s="78"/>
    </row>
    <row r="15332" spans="5:5" x14ac:dyDescent="0.35">
      <c r="E15332" s="78"/>
    </row>
    <row r="15333" spans="5:5" x14ac:dyDescent="0.35">
      <c r="E15333" s="78"/>
    </row>
    <row r="15334" spans="5:5" x14ac:dyDescent="0.35">
      <c r="E15334" s="78"/>
    </row>
    <row r="15335" spans="5:5" x14ac:dyDescent="0.35">
      <c r="E15335" s="78"/>
    </row>
    <row r="15336" spans="5:5" x14ac:dyDescent="0.35">
      <c r="E15336" s="78"/>
    </row>
    <row r="15337" spans="5:5" x14ac:dyDescent="0.35">
      <c r="E15337" s="78"/>
    </row>
    <row r="15338" spans="5:5" x14ac:dyDescent="0.35">
      <c r="E15338" s="78"/>
    </row>
    <row r="15339" spans="5:5" x14ac:dyDescent="0.35">
      <c r="E15339" s="78"/>
    </row>
    <row r="15340" spans="5:5" x14ac:dyDescent="0.35">
      <c r="E15340" s="78"/>
    </row>
    <row r="15341" spans="5:5" x14ac:dyDescent="0.35">
      <c r="E15341" s="78"/>
    </row>
    <row r="15342" spans="5:5" x14ac:dyDescent="0.35">
      <c r="E15342" s="78"/>
    </row>
    <row r="15343" spans="5:5" x14ac:dyDescent="0.35">
      <c r="E15343" s="78"/>
    </row>
    <row r="15344" spans="5:5" x14ac:dyDescent="0.35">
      <c r="E15344" s="78"/>
    </row>
    <row r="15345" spans="5:5" x14ac:dyDescent="0.35">
      <c r="E15345" s="78"/>
    </row>
    <row r="15346" spans="5:5" x14ac:dyDescent="0.35">
      <c r="E15346" s="78"/>
    </row>
    <row r="15347" spans="5:5" x14ac:dyDescent="0.35">
      <c r="E15347" s="78"/>
    </row>
    <row r="15348" spans="5:5" x14ac:dyDescent="0.35">
      <c r="E15348" s="78"/>
    </row>
    <row r="15349" spans="5:5" x14ac:dyDescent="0.35">
      <c r="E15349" s="78"/>
    </row>
    <row r="15350" spans="5:5" x14ac:dyDescent="0.35">
      <c r="E15350" s="78"/>
    </row>
    <row r="15351" spans="5:5" x14ac:dyDescent="0.35">
      <c r="E15351" s="78"/>
    </row>
    <row r="15352" spans="5:5" x14ac:dyDescent="0.35">
      <c r="E15352" s="78"/>
    </row>
    <row r="15353" spans="5:5" x14ac:dyDescent="0.35">
      <c r="E15353" s="78"/>
    </row>
    <row r="15354" spans="5:5" x14ac:dyDescent="0.35">
      <c r="E15354" s="78"/>
    </row>
    <row r="15355" spans="5:5" x14ac:dyDescent="0.35">
      <c r="E15355" s="78"/>
    </row>
    <row r="15356" spans="5:5" x14ac:dyDescent="0.35">
      <c r="E15356" s="78"/>
    </row>
    <row r="15357" spans="5:5" x14ac:dyDescent="0.35">
      <c r="E15357" s="78"/>
    </row>
    <row r="15358" spans="5:5" x14ac:dyDescent="0.35">
      <c r="E15358" s="78"/>
    </row>
    <row r="15359" spans="5:5" x14ac:dyDescent="0.35">
      <c r="E15359" s="78"/>
    </row>
    <row r="15360" spans="5:5" x14ac:dyDescent="0.35">
      <c r="E15360" s="78"/>
    </row>
    <row r="15361" spans="5:5" x14ac:dyDescent="0.35">
      <c r="E15361" s="78"/>
    </row>
    <row r="15362" spans="5:5" x14ac:dyDescent="0.35">
      <c r="E15362" s="78"/>
    </row>
    <row r="15363" spans="5:5" x14ac:dyDescent="0.35">
      <c r="E15363" s="78"/>
    </row>
    <row r="15364" spans="5:5" x14ac:dyDescent="0.35">
      <c r="E15364" s="78"/>
    </row>
    <row r="15365" spans="5:5" x14ac:dyDescent="0.35">
      <c r="E15365" s="78"/>
    </row>
    <row r="15366" spans="5:5" x14ac:dyDescent="0.35">
      <c r="E15366" s="78"/>
    </row>
    <row r="15367" spans="5:5" x14ac:dyDescent="0.35">
      <c r="E15367" s="78"/>
    </row>
    <row r="15368" spans="5:5" x14ac:dyDescent="0.35">
      <c r="E15368" s="78"/>
    </row>
    <row r="15369" spans="5:5" x14ac:dyDescent="0.35">
      <c r="E15369" s="78"/>
    </row>
    <row r="15370" spans="5:5" x14ac:dyDescent="0.35">
      <c r="E15370" s="78"/>
    </row>
    <row r="15371" spans="5:5" x14ac:dyDescent="0.35">
      <c r="E15371" s="78"/>
    </row>
    <row r="15372" spans="5:5" x14ac:dyDescent="0.35">
      <c r="E15372" s="78"/>
    </row>
    <row r="15373" spans="5:5" x14ac:dyDescent="0.35">
      <c r="E15373" s="78"/>
    </row>
    <row r="15374" spans="5:5" x14ac:dyDescent="0.35">
      <c r="E15374" s="78"/>
    </row>
    <row r="15375" spans="5:5" x14ac:dyDescent="0.35">
      <c r="E15375" s="78"/>
    </row>
    <row r="15376" spans="5:5" x14ac:dyDescent="0.35">
      <c r="E15376" s="78"/>
    </row>
    <row r="15377" spans="5:5" x14ac:dyDescent="0.35">
      <c r="E15377" s="78"/>
    </row>
    <row r="15378" spans="5:5" x14ac:dyDescent="0.35">
      <c r="E15378" s="78"/>
    </row>
    <row r="15379" spans="5:5" x14ac:dyDescent="0.35">
      <c r="E15379" s="78"/>
    </row>
    <row r="15380" spans="5:5" x14ac:dyDescent="0.35">
      <c r="E15380" s="78"/>
    </row>
    <row r="15381" spans="5:5" x14ac:dyDescent="0.35">
      <c r="E15381" s="78"/>
    </row>
    <row r="15382" spans="5:5" x14ac:dyDescent="0.35">
      <c r="E15382" s="78"/>
    </row>
    <row r="15383" spans="5:5" x14ac:dyDescent="0.35">
      <c r="E15383" s="78"/>
    </row>
    <row r="15384" spans="5:5" x14ac:dyDescent="0.35">
      <c r="E15384" s="78"/>
    </row>
    <row r="15385" spans="5:5" x14ac:dyDescent="0.35">
      <c r="E15385" s="78"/>
    </row>
    <row r="15386" spans="5:5" x14ac:dyDescent="0.35">
      <c r="E15386" s="78"/>
    </row>
    <row r="15387" spans="5:5" x14ac:dyDescent="0.35">
      <c r="E15387" s="78"/>
    </row>
    <row r="15388" spans="5:5" x14ac:dyDescent="0.35">
      <c r="E15388" s="78"/>
    </row>
    <row r="15389" spans="5:5" x14ac:dyDescent="0.35">
      <c r="E15389" s="78"/>
    </row>
    <row r="15390" spans="5:5" x14ac:dyDescent="0.35">
      <c r="E15390" s="78"/>
    </row>
    <row r="15391" spans="5:5" x14ac:dyDescent="0.35">
      <c r="E15391" s="78"/>
    </row>
    <row r="15392" spans="5:5" x14ac:dyDescent="0.35">
      <c r="E15392" s="78"/>
    </row>
    <row r="15393" spans="5:5" x14ac:dyDescent="0.35">
      <c r="E15393" s="78"/>
    </row>
    <row r="15394" spans="5:5" x14ac:dyDescent="0.35">
      <c r="E15394" s="78"/>
    </row>
    <row r="15395" spans="5:5" x14ac:dyDescent="0.35">
      <c r="E15395" s="78"/>
    </row>
    <row r="15396" spans="5:5" x14ac:dyDescent="0.35">
      <c r="E15396" s="78"/>
    </row>
    <row r="15397" spans="5:5" x14ac:dyDescent="0.35">
      <c r="E15397" s="78"/>
    </row>
    <row r="15398" spans="5:5" x14ac:dyDescent="0.35">
      <c r="E15398" s="78"/>
    </row>
    <row r="15399" spans="5:5" x14ac:dyDescent="0.35">
      <c r="E15399" s="78"/>
    </row>
    <row r="15400" spans="5:5" x14ac:dyDescent="0.35">
      <c r="E15400" s="78"/>
    </row>
    <row r="15401" spans="5:5" x14ac:dyDescent="0.35">
      <c r="E15401" s="78"/>
    </row>
    <row r="15402" spans="5:5" x14ac:dyDescent="0.35">
      <c r="E15402" s="78"/>
    </row>
    <row r="15403" spans="5:5" x14ac:dyDescent="0.35">
      <c r="E15403" s="78"/>
    </row>
    <row r="15404" spans="5:5" x14ac:dyDescent="0.35">
      <c r="E15404" s="78"/>
    </row>
    <row r="15405" spans="5:5" x14ac:dyDescent="0.35">
      <c r="E15405" s="78"/>
    </row>
    <row r="15406" spans="5:5" x14ac:dyDescent="0.35">
      <c r="E15406" s="78"/>
    </row>
    <row r="15407" spans="5:5" x14ac:dyDescent="0.35">
      <c r="E15407" s="78"/>
    </row>
    <row r="15408" spans="5:5" x14ac:dyDescent="0.35">
      <c r="E15408" s="78"/>
    </row>
    <row r="15409" spans="5:5" x14ac:dyDescent="0.35">
      <c r="E15409" s="78"/>
    </row>
    <row r="15410" spans="5:5" x14ac:dyDescent="0.35">
      <c r="E15410" s="78"/>
    </row>
    <row r="15411" spans="5:5" x14ac:dyDescent="0.35">
      <c r="E15411" s="78"/>
    </row>
    <row r="15412" spans="5:5" x14ac:dyDescent="0.35">
      <c r="E15412" s="78"/>
    </row>
    <row r="15413" spans="5:5" x14ac:dyDescent="0.35">
      <c r="E15413" s="78"/>
    </row>
    <row r="15414" spans="5:5" x14ac:dyDescent="0.35">
      <c r="E15414" s="78"/>
    </row>
    <row r="15415" spans="5:5" x14ac:dyDescent="0.35">
      <c r="E15415" s="78"/>
    </row>
    <row r="15416" spans="5:5" x14ac:dyDescent="0.35">
      <c r="E15416" s="78"/>
    </row>
    <row r="15417" spans="5:5" x14ac:dyDescent="0.35">
      <c r="E15417" s="78"/>
    </row>
    <row r="15418" spans="5:5" x14ac:dyDescent="0.35">
      <c r="E15418" s="78"/>
    </row>
    <row r="15419" spans="5:5" x14ac:dyDescent="0.35">
      <c r="E15419" s="78"/>
    </row>
    <row r="15420" spans="5:5" x14ac:dyDescent="0.35">
      <c r="E15420" s="78"/>
    </row>
    <row r="15421" spans="5:5" x14ac:dyDescent="0.35">
      <c r="E15421" s="78"/>
    </row>
    <row r="15422" spans="5:5" x14ac:dyDescent="0.35">
      <c r="E15422" s="78"/>
    </row>
    <row r="15423" spans="5:5" x14ac:dyDescent="0.35">
      <c r="E15423" s="78"/>
    </row>
    <row r="15424" spans="5:5" x14ac:dyDescent="0.35">
      <c r="E15424" s="78"/>
    </row>
    <row r="15425" spans="5:5" x14ac:dyDescent="0.35">
      <c r="E15425" s="78"/>
    </row>
    <row r="15426" spans="5:5" x14ac:dyDescent="0.35">
      <c r="E15426" s="78"/>
    </row>
    <row r="15427" spans="5:5" x14ac:dyDescent="0.35">
      <c r="E15427" s="78"/>
    </row>
    <row r="15428" spans="5:5" x14ac:dyDescent="0.35">
      <c r="E15428" s="78"/>
    </row>
    <row r="15429" spans="5:5" x14ac:dyDescent="0.35">
      <c r="E15429" s="78"/>
    </row>
    <row r="15430" spans="5:5" x14ac:dyDescent="0.35">
      <c r="E15430" s="78"/>
    </row>
    <row r="15431" spans="5:5" x14ac:dyDescent="0.35">
      <c r="E15431" s="78"/>
    </row>
    <row r="15432" spans="5:5" x14ac:dyDescent="0.35">
      <c r="E15432" s="78"/>
    </row>
    <row r="15433" spans="5:5" x14ac:dyDescent="0.35">
      <c r="E15433" s="78"/>
    </row>
    <row r="15434" spans="5:5" x14ac:dyDescent="0.35">
      <c r="E15434" s="78"/>
    </row>
    <row r="15435" spans="5:5" x14ac:dyDescent="0.35">
      <c r="E15435" s="78"/>
    </row>
    <row r="15436" spans="5:5" x14ac:dyDescent="0.35">
      <c r="E15436" s="78"/>
    </row>
    <row r="15437" spans="5:5" x14ac:dyDescent="0.35">
      <c r="E15437" s="78"/>
    </row>
    <row r="15438" spans="5:5" x14ac:dyDescent="0.35">
      <c r="E15438" s="78"/>
    </row>
    <row r="15439" spans="5:5" x14ac:dyDescent="0.35">
      <c r="E15439" s="78"/>
    </row>
    <row r="15440" spans="5:5" x14ac:dyDescent="0.35">
      <c r="E15440" s="78"/>
    </row>
    <row r="15441" spans="5:5" x14ac:dyDescent="0.35">
      <c r="E15441" s="78"/>
    </row>
    <row r="15442" spans="5:5" x14ac:dyDescent="0.35">
      <c r="E15442" s="78"/>
    </row>
    <row r="15443" spans="5:5" x14ac:dyDescent="0.35">
      <c r="E15443" s="78"/>
    </row>
    <row r="15444" spans="5:5" x14ac:dyDescent="0.35">
      <c r="E15444" s="78"/>
    </row>
    <row r="15445" spans="5:5" x14ac:dyDescent="0.35">
      <c r="E15445" s="78"/>
    </row>
    <row r="15446" spans="5:5" x14ac:dyDescent="0.35">
      <c r="E15446" s="78"/>
    </row>
    <row r="15447" spans="5:5" x14ac:dyDescent="0.35">
      <c r="E15447" s="78"/>
    </row>
    <row r="15448" spans="5:5" x14ac:dyDescent="0.35">
      <c r="E15448" s="78"/>
    </row>
    <row r="15449" spans="5:5" x14ac:dyDescent="0.35">
      <c r="E15449" s="78"/>
    </row>
    <row r="15450" spans="5:5" x14ac:dyDescent="0.35">
      <c r="E15450" s="78"/>
    </row>
    <row r="15451" spans="5:5" x14ac:dyDescent="0.35">
      <c r="E15451" s="78"/>
    </row>
    <row r="15452" spans="5:5" x14ac:dyDescent="0.35">
      <c r="E15452" s="78"/>
    </row>
    <row r="15453" spans="5:5" x14ac:dyDescent="0.35">
      <c r="E15453" s="78"/>
    </row>
    <row r="15454" spans="5:5" x14ac:dyDescent="0.35">
      <c r="E15454" s="78"/>
    </row>
    <row r="15455" spans="5:5" x14ac:dyDescent="0.35">
      <c r="E15455" s="78"/>
    </row>
    <row r="15456" spans="5:5" x14ac:dyDescent="0.35">
      <c r="E15456" s="78"/>
    </row>
    <row r="15457" spans="5:5" x14ac:dyDescent="0.35">
      <c r="E15457" s="78"/>
    </row>
    <row r="15458" spans="5:5" x14ac:dyDescent="0.35">
      <c r="E15458" s="78"/>
    </row>
    <row r="15459" spans="5:5" x14ac:dyDescent="0.35">
      <c r="E15459" s="78"/>
    </row>
    <row r="15460" spans="5:5" x14ac:dyDescent="0.35">
      <c r="E15460" s="78"/>
    </row>
    <row r="15461" spans="5:5" x14ac:dyDescent="0.35">
      <c r="E15461" s="78"/>
    </row>
    <row r="15462" spans="5:5" x14ac:dyDescent="0.35">
      <c r="E15462" s="78"/>
    </row>
    <row r="15463" spans="5:5" x14ac:dyDescent="0.35">
      <c r="E15463" s="78"/>
    </row>
    <row r="15464" spans="5:5" x14ac:dyDescent="0.35">
      <c r="E15464" s="78"/>
    </row>
    <row r="15465" spans="5:5" x14ac:dyDescent="0.35">
      <c r="E15465" s="78"/>
    </row>
    <row r="15466" spans="5:5" x14ac:dyDescent="0.35">
      <c r="E15466" s="78"/>
    </row>
    <row r="15467" spans="5:5" x14ac:dyDescent="0.35">
      <c r="E15467" s="78"/>
    </row>
    <row r="15468" spans="5:5" x14ac:dyDescent="0.35">
      <c r="E15468" s="78"/>
    </row>
    <row r="15469" spans="5:5" x14ac:dyDescent="0.35">
      <c r="E15469" s="78"/>
    </row>
    <row r="15470" spans="5:5" x14ac:dyDescent="0.35">
      <c r="E15470" s="78"/>
    </row>
    <row r="15471" spans="5:5" x14ac:dyDescent="0.35">
      <c r="E15471" s="78"/>
    </row>
    <row r="15472" spans="5:5" x14ac:dyDescent="0.35">
      <c r="E15472" s="78"/>
    </row>
    <row r="15473" spans="5:5" x14ac:dyDescent="0.35">
      <c r="E15473" s="78"/>
    </row>
    <row r="15474" spans="5:5" x14ac:dyDescent="0.35">
      <c r="E15474" s="78"/>
    </row>
    <row r="15475" spans="5:5" x14ac:dyDescent="0.35">
      <c r="E15475" s="78"/>
    </row>
    <row r="15476" spans="5:5" x14ac:dyDescent="0.35">
      <c r="E15476" s="78"/>
    </row>
    <row r="15477" spans="5:5" x14ac:dyDescent="0.35">
      <c r="E15477" s="78"/>
    </row>
    <row r="15478" spans="5:5" x14ac:dyDescent="0.35">
      <c r="E15478" s="78"/>
    </row>
    <row r="15479" spans="5:5" x14ac:dyDescent="0.35">
      <c r="E15479" s="78"/>
    </row>
    <row r="15480" spans="5:5" x14ac:dyDescent="0.35">
      <c r="E15480" s="78"/>
    </row>
    <row r="15481" spans="5:5" x14ac:dyDescent="0.35">
      <c r="E15481" s="78"/>
    </row>
    <row r="15482" spans="5:5" x14ac:dyDescent="0.35">
      <c r="E15482" s="78"/>
    </row>
    <row r="15483" spans="5:5" x14ac:dyDescent="0.35">
      <c r="E15483" s="78"/>
    </row>
    <row r="15484" spans="5:5" x14ac:dyDescent="0.35">
      <c r="E15484" s="78"/>
    </row>
    <row r="15485" spans="5:5" x14ac:dyDescent="0.35">
      <c r="E15485" s="78"/>
    </row>
    <row r="15486" spans="5:5" x14ac:dyDescent="0.35">
      <c r="E15486" s="78"/>
    </row>
    <row r="15487" spans="5:5" x14ac:dyDescent="0.35">
      <c r="E15487" s="78"/>
    </row>
    <row r="15488" spans="5:5" x14ac:dyDescent="0.35">
      <c r="E15488" s="78"/>
    </row>
    <row r="15489" spans="5:5" x14ac:dyDescent="0.35">
      <c r="E15489" s="78"/>
    </row>
    <row r="15490" spans="5:5" x14ac:dyDescent="0.35">
      <c r="E15490" s="78"/>
    </row>
    <row r="15491" spans="5:5" x14ac:dyDescent="0.35">
      <c r="E15491" s="78"/>
    </row>
    <row r="15492" spans="5:5" x14ac:dyDescent="0.35">
      <c r="E15492" s="78"/>
    </row>
    <row r="15493" spans="5:5" x14ac:dyDescent="0.35">
      <c r="E15493" s="78"/>
    </row>
    <row r="15494" spans="5:5" x14ac:dyDescent="0.35">
      <c r="E15494" s="78"/>
    </row>
    <row r="15495" spans="5:5" x14ac:dyDescent="0.35">
      <c r="E15495" s="78"/>
    </row>
    <row r="15496" spans="5:5" x14ac:dyDescent="0.35">
      <c r="E15496" s="78"/>
    </row>
    <row r="15497" spans="5:5" x14ac:dyDescent="0.35">
      <c r="E15497" s="78"/>
    </row>
    <row r="15498" spans="5:5" x14ac:dyDescent="0.35">
      <c r="E15498" s="78"/>
    </row>
    <row r="15499" spans="5:5" x14ac:dyDescent="0.35">
      <c r="E15499" s="78"/>
    </row>
    <row r="15500" spans="5:5" x14ac:dyDescent="0.35">
      <c r="E15500" s="78"/>
    </row>
    <row r="15501" spans="5:5" x14ac:dyDescent="0.35">
      <c r="E15501" s="78"/>
    </row>
    <row r="15502" spans="5:5" x14ac:dyDescent="0.35">
      <c r="E15502" s="78"/>
    </row>
    <row r="15503" spans="5:5" x14ac:dyDescent="0.35">
      <c r="E15503" s="78"/>
    </row>
    <row r="15504" spans="5:5" x14ac:dyDescent="0.35">
      <c r="E15504" s="78"/>
    </row>
    <row r="15505" spans="5:5" x14ac:dyDescent="0.35">
      <c r="E15505" s="78"/>
    </row>
    <row r="15506" spans="5:5" x14ac:dyDescent="0.35">
      <c r="E15506" s="78"/>
    </row>
    <row r="15507" spans="5:5" x14ac:dyDescent="0.35">
      <c r="E15507" s="78"/>
    </row>
    <row r="15508" spans="5:5" x14ac:dyDescent="0.35">
      <c r="E15508" s="78"/>
    </row>
    <row r="15509" spans="5:5" x14ac:dyDescent="0.35">
      <c r="E15509" s="78"/>
    </row>
    <row r="15510" spans="5:5" x14ac:dyDescent="0.35">
      <c r="E15510" s="78"/>
    </row>
    <row r="15511" spans="5:5" x14ac:dyDescent="0.35">
      <c r="E15511" s="78"/>
    </row>
    <row r="15512" spans="5:5" x14ac:dyDescent="0.35">
      <c r="E15512" s="78"/>
    </row>
    <row r="15513" spans="5:5" x14ac:dyDescent="0.35">
      <c r="E15513" s="78"/>
    </row>
    <row r="15514" spans="5:5" x14ac:dyDescent="0.35">
      <c r="E15514" s="78"/>
    </row>
    <row r="15515" spans="5:5" x14ac:dyDescent="0.35">
      <c r="E15515" s="78"/>
    </row>
    <row r="15516" spans="5:5" x14ac:dyDescent="0.35">
      <c r="E15516" s="78"/>
    </row>
    <row r="15517" spans="5:5" x14ac:dyDescent="0.35">
      <c r="E15517" s="78"/>
    </row>
    <row r="15518" spans="5:5" x14ac:dyDescent="0.35">
      <c r="E15518" s="78"/>
    </row>
    <row r="15519" spans="5:5" x14ac:dyDescent="0.35">
      <c r="E15519" s="78"/>
    </row>
    <row r="15520" spans="5:5" x14ac:dyDescent="0.35">
      <c r="E15520" s="78"/>
    </row>
    <row r="15521" spans="5:5" x14ac:dyDescent="0.35">
      <c r="E15521" s="78"/>
    </row>
    <row r="15522" spans="5:5" x14ac:dyDescent="0.35">
      <c r="E15522" s="78"/>
    </row>
    <row r="15523" spans="5:5" x14ac:dyDescent="0.35">
      <c r="E15523" s="78"/>
    </row>
    <row r="15524" spans="5:5" x14ac:dyDescent="0.35">
      <c r="E15524" s="78"/>
    </row>
    <row r="15525" spans="5:5" x14ac:dyDescent="0.35">
      <c r="E15525" s="78"/>
    </row>
    <row r="15526" spans="5:5" x14ac:dyDescent="0.35">
      <c r="E15526" s="78"/>
    </row>
    <row r="15527" spans="5:5" x14ac:dyDescent="0.35">
      <c r="E15527" s="78"/>
    </row>
    <row r="15528" spans="5:5" x14ac:dyDescent="0.35">
      <c r="E15528" s="78"/>
    </row>
    <row r="15529" spans="5:5" x14ac:dyDescent="0.35">
      <c r="E15529" s="78"/>
    </row>
    <row r="15530" spans="5:5" x14ac:dyDescent="0.35">
      <c r="E15530" s="78"/>
    </row>
    <row r="15531" spans="5:5" x14ac:dyDescent="0.35">
      <c r="E15531" s="78"/>
    </row>
    <row r="15532" spans="5:5" x14ac:dyDescent="0.35">
      <c r="E15532" s="78"/>
    </row>
    <row r="15533" spans="5:5" x14ac:dyDescent="0.35">
      <c r="E15533" s="78"/>
    </row>
    <row r="15534" spans="5:5" x14ac:dyDescent="0.35">
      <c r="E15534" s="78"/>
    </row>
    <row r="15535" spans="5:5" x14ac:dyDescent="0.35">
      <c r="E15535" s="78"/>
    </row>
    <row r="15536" spans="5:5" x14ac:dyDescent="0.35">
      <c r="E15536" s="78"/>
    </row>
    <row r="15537" spans="5:5" x14ac:dyDescent="0.35">
      <c r="E15537" s="78"/>
    </row>
    <row r="15538" spans="5:5" x14ac:dyDescent="0.35">
      <c r="E15538" s="78"/>
    </row>
    <row r="15539" spans="5:5" x14ac:dyDescent="0.35">
      <c r="E15539" s="78"/>
    </row>
    <row r="15540" spans="5:5" x14ac:dyDescent="0.35">
      <c r="E15540" s="78"/>
    </row>
    <row r="15541" spans="5:5" x14ac:dyDescent="0.35">
      <c r="E15541" s="78"/>
    </row>
    <row r="15542" spans="5:5" x14ac:dyDescent="0.35">
      <c r="E15542" s="78"/>
    </row>
    <row r="15543" spans="5:5" x14ac:dyDescent="0.35">
      <c r="E15543" s="78"/>
    </row>
    <row r="15544" spans="5:5" x14ac:dyDescent="0.35">
      <c r="E15544" s="78"/>
    </row>
    <row r="15545" spans="5:5" x14ac:dyDescent="0.35">
      <c r="E15545" s="78"/>
    </row>
    <row r="15546" spans="5:5" x14ac:dyDescent="0.35">
      <c r="E15546" s="78"/>
    </row>
    <row r="15547" spans="5:5" x14ac:dyDescent="0.35">
      <c r="E15547" s="78"/>
    </row>
    <row r="15548" spans="5:5" x14ac:dyDescent="0.35">
      <c r="E15548" s="78"/>
    </row>
    <row r="15549" spans="5:5" x14ac:dyDescent="0.35">
      <c r="E15549" s="78"/>
    </row>
    <row r="15550" spans="5:5" x14ac:dyDescent="0.35">
      <c r="E15550" s="78"/>
    </row>
    <row r="15551" spans="5:5" x14ac:dyDescent="0.35">
      <c r="E15551" s="78"/>
    </row>
    <row r="15552" spans="5:5" x14ac:dyDescent="0.35">
      <c r="E15552" s="78"/>
    </row>
    <row r="15553" spans="5:5" x14ac:dyDescent="0.35">
      <c r="E15553" s="78"/>
    </row>
    <row r="15554" spans="5:5" x14ac:dyDescent="0.35">
      <c r="E15554" s="78"/>
    </row>
    <row r="15555" spans="5:5" x14ac:dyDescent="0.35">
      <c r="E15555" s="78"/>
    </row>
    <row r="15556" spans="5:5" x14ac:dyDescent="0.35">
      <c r="E15556" s="78"/>
    </row>
    <row r="15557" spans="5:5" x14ac:dyDescent="0.35">
      <c r="E15557" s="78"/>
    </row>
    <row r="15558" spans="5:5" x14ac:dyDescent="0.35">
      <c r="E15558" s="78"/>
    </row>
    <row r="15559" spans="5:5" x14ac:dyDescent="0.35">
      <c r="E15559" s="78"/>
    </row>
    <row r="15560" spans="5:5" x14ac:dyDescent="0.35">
      <c r="E15560" s="78"/>
    </row>
    <row r="15561" spans="5:5" x14ac:dyDescent="0.35">
      <c r="E15561" s="78"/>
    </row>
    <row r="15562" spans="5:5" x14ac:dyDescent="0.35">
      <c r="E15562" s="78"/>
    </row>
    <row r="15563" spans="5:5" x14ac:dyDescent="0.35">
      <c r="E15563" s="78"/>
    </row>
    <row r="15564" spans="5:5" x14ac:dyDescent="0.35">
      <c r="E15564" s="78"/>
    </row>
    <row r="15565" spans="5:5" x14ac:dyDescent="0.35">
      <c r="E15565" s="78"/>
    </row>
    <row r="15566" spans="5:5" x14ac:dyDescent="0.35">
      <c r="E15566" s="78"/>
    </row>
    <row r="15567" spans="5:5" x14ac:dyDescent="0.35">
      <c r="E15567" s="78"/>
    </row>
    <row r="15568" spans="5:5" x14ac:dyDescent="0.35">
      <c r="E15568" s="78"/>
    </row>
    <row r="15569" spans="5:5" x14ac:dyDescent="0.35">
      <c r="E15569" s="78"/>
    </row>
    <row r="15570" spans="5:5" x14ac:dyDescent="0.35">
      <c r="E15570" s="78"/>
    </row>
    <row r="15571" spans="5:5" x14ac:dyDescent="0.35">
      <c r="E15571" s="78"/>
    </row>
    <row r="15572" spans="5:5" x14ac:dyDescent="0.35">
      <c r="E15572" s="78"/>
    </row>
    <row r="15573" spans="5:5" x14ac:dyDescent="0.35">
      <c r="E15573" s="78"/>
    </row>
    <row r="15574" spans="5:5" x14ac:dyDescent="0.35">
      <c r="E15574" s="78"/>
    </row>
    <row r="15575" spans="5:5" x14ac:dyDescent="0.35">
      <c r="E15575" s="78"/>
    </row>
    <row r="15576" spans="5:5" x14ac:dyDescent="0.35">
      <c r="E15576" s="78"/>
    </row>
    <row r="15577" spans="5:5" x14ac:dyDescent="0.35">
      <c r="E15577" s="78"/>
    </row>
    <row r="15578" spans="5:5" x14ac:dyDescent="0.35">
      <c r="E15578" s="78"/>
    </row>
    <row r="15579" spans="5:5" x14ac:dyDescent="0.35">
      <c r="E15579" s="78"/>
    </row>
    <row r="15580" spans="5:5" x14ac:dyDescent="0.35">
      <c r="E15580" s="78"/>
    </row>
    <row r="15581" spans="5:5" x14ac:dyDescent="0.35">
      <c r="E15581" s="78"/>
    </row>
    <row r="15582" spans="5:5" x14ac:dyDescent="0.35">
      <c r="E15582" s="78"/>
    </row>
    <row r="15583" spans="5:5" x14ac:dyDescent="0.35">
      <c r="E15583" s="78"/>
    </row>
    <row r="15584" spans="5:5" x14ac:dyDescent="0.35">
      <c r="E15584" s="78"/>
    </row>
    <row r="15585" spans="5:5" x14ac:dyDescent="0.35">
      <c r="E15585" s="78"/>
    </row>
    <row r="15586" spans="5:5" x14ac:dyDescent="0.35">
      <c r="E15586" s="78"/>
    </row>
    <row r="15587" spans="5:5" x14ac:dyDescent="0.35">
      <c r="E15587" s="78"/>
    </row>
    <row r="15588" spans="5:5" x14ac:dyDescent="0.35">
      <c r="E15588" s="78"/>
    </row>
    <row r="15589" spans="5:5" x14ac:dyDescent="0.35">
      <c r="E15589" s="78"/>
    </row>
    <row r="15590" spans="5:5" x14ac:dyDescent="0.35">
      <c r="E15590" s="78"/>
    </row>
    <row r="15591" spans="5:5" x14ac:dyDescent="0.35">
      <c r="E15591" s="78"/>
    </row>
    <row r="15592" spans="5:5" x14ac:dyDescent="0.35">
      <c r="E15592" s="78"/>
    </row>
    <row r="15593" spans="5:5" x14ac:dyDescent="0.35">
      <c r="E15593" s="78"/>
    </row>
    <row r="15594" spans="5:5" x14ac:dyDescent="0.35">
      <c r="E15594" s="78"/>
    </row>
    <row r="15595" spans="5:5" x14ac:dyDescent="0.35">
      <c r="E15595" s="78"/>
    </row>
    <row r="15596" spans="5:5" x14ac:dyDescent="0.35">
      <c r="E15596" s="78"/>
    </row>
    <row r="15597" spans="5:5" x14ac:dyDescent="0.35">
      <c r="E15597" s="78"/>
    </row>
    <row r="15598" spans="5:5" x14ac:dyDescent="0.35">
      <c r="E15598" s="78"/>
    </row>
    <row r="15599" spans="5:5" x14ac:dyDescent="0.35">
      <c r="E15599" s="78"/>
    </row>
    <row r="15600" spans="5:5" x14ac:dyDescent="0.35">
      <c r="E15600" s="78"/>
    </row>
    <row r="15601" spans="5:5" x14ac:dyDescent="0.35">
      <c r="E15601" s="78"/>
    </row>
    <row r="15602" spans="5:5" x14ac:dyDescent="0.35">
      <c r="E15602" s="78"/>
    </row>
    <row r="15603" spans="5:5" x14ac:dyDescent="0.35">
      <c r="E15603" s="78"/>
    </row>
    <row r="15604" spans="5:5" x14ac:dyDescent="0.35">
      <c r="E15604" s="78"/>
    </row>
    <row r="15605" spans="5:5" x14ac:dyDescent="0.35">
      <c r="E15605" s="78"/>
    </row>
    <row r="15606" spans="5:5" x14ac:dyDescent="0.35">
      <c r="E15606" s="78"/>
    </row>
    <row r="15607" spans="5:5" x14ac:dyDescent="0.35">
      <c r="E15607" s="78"/>
    </row>
    <row r="15608" spans="5:5" x14ac:dyDescent="0.35">
      <c r="E15608" s="78"/>
    </row>
    <row r="15609" spans="5:5" x14ac:dyDescent="0.35">
      <c r="E15609" s="78"/>
    </row>
    <row r="15610" spans="5:5" x14ac:dyDescent="0.35">
      <c r="E15610" s="78"/>
    </row>
    <row r="15611" spans="5:5" x14ac:dyDescent="0.35">
      <c r="E15611" s="78"/>
    </row>
    <row r="15612" spans="5:5" x14ac:dyDescent="0.35">
      <c r="E15612" s="78"/>
    </row>
    <row r="15613" spans="5:5" x14ac:dyDescent="0.35">
      <c r="E15613" s="78"/>
    </row>
    <row r="15614" spans="5:5" x14ac:dyDescent="0.35">
      <c r="E15614" s="78"/>
    </row>
    <row r="15615" spans="5:5" x14ac:dyDescent="0.35">
      <c r="E15615" s="78"/>
    </row>
    <row r="15616" spans="5:5" x14ac:dyDescent="0.35">
      <c r="E15616" s="78"/>
    </row>
    <row r="15617" spans="5:5" x14ac:dyDescent="0.35">
      <c r="E15617" s="78"/>
    </row>
    <row r="15618" spans="5:5" x14ac:dyDescent="0.35">
      <c r="E15618" s="78"/>
    </row>
    <row r="15619" spans="5:5" x14ac:dyDescent="0.35">
      <c r="E15619" s="78"/>
    </row>
    <row r="15620" spans="5:5" x14ac:dyDescent="0.35">
      <c r="E15620" s="78"/>
    </row>
    <row r="15621" spans="5:5" x14ac:dyDescent="0.35">
      <c r="E15621" s="78"/>
    </row>
    <row r="15622" spans="5:5" x14ac:dyDescent="0.35">
      <c r="E15622" s="78"/>
    </row>
    <row r="15623" spans="5:5" x14ac:dyDescent="0.35">
      <c r="E15623" s="78"/>
    </row>
    <row r="15624" spans="5:5" x14ac:dyDescent="0.35">
      <c r="E15624" s="78"/>
    </row>
    <row r="15625" spans="5:5" x14ac:dyDescent="0.35">
      <c r="E15625" s="78"/>
    </row>
    <row r="15626" spans="5:5" x14ac:dyDescent="0.35">
      <c r="E15626" s="78"/>
    </row>
    <row r="15627" spans="5:5" x14ac:dyDescent="0.35">
      <c r="E15627" s="78"/>
    </row>
    <row r="15628" spans="5:5" x14ac:dyDescent="0.35">
      <c r="E15628" s="78"/>
    </row>
    <row r="15629" spans="5:5" x14ac:dyDescent="0.35">
      <c r="E15629" s="78"/>
    </row>
    <row r="15630" spans="5:5" x14ac:dyDescent="0.35">
      <c r="E15630" s="78"/>
    </row>
    <row r="15631" spans="5:5" x14ac:dyDescent="0.35">
      <c r="E15631" s="78"/>
    </row>
    <row r="15632" spans="5:5" x14ac:dyDescent="0.35">
      <c r="E15632" s="78"/>
    </row>
    <row r="15633" spans="5:5" x14ac:dyDescent="0.35">
      <c r="E15633" s="78"/>
    </row>
    <row r="15634" spans="5:5" x14ac:dyDescent="0.35">
      <c r="E15634" s="78"/>
    </row>
    <row r="15635" spans="5:5" x14ac:dyDescent="0.35">
      <c r="E15635" s="78"/>
    </row>
    <row r="15636" spans="5:5" x14ac:dyDescent="0.35">
      <c r="E15636" s="78"/>
    </row>
    <row r="15637" spans="5:5" x14ac:dyDescent="0.35">
      <c r="E15637" s="78"/>
    </row>
    <row r="15638" spans="5:5" x14ac:dyDescent="0.35">
      <c r="E15638" s="78"/>
    </row>
    <row r="15639" spans="5:5" x14ac:dyDescent="0.35">
      <c r="E15639" s="78"/>
    </row>
    <row r="15640" spans="5:5" x14ac:dyDescent="0.35">
      <c r="E15640" s="78"/>
    </row>
    <row r="15641" spans="5:5" x14ac:dyDescent="0.35">
      <c r="E15641" s="78"/>
    </row>
    <row r="15642" spans="5:5" x14ac:dyDescent="0.35">
      <c r="E15642" s="78"/>
    </row>
    <row r="15643" spans="5:5" x14ac:dyDescent="0.35">
      <c r="E15643" s="78"/>
    </row>
    <row r="15644" spans="5:5" x14ac:dyDescent="0.35">
      <c r="E15644" s="78"/>
    </row>
    <row r="15645" spans="5:5" x14ac:dyDescent="0.35">
      <c r="E15645" s="78"/>
    </row>
    <row r="15646" spans="5:5" x14ac:dyDescent="0.35">
      <c r="E15646" s="78"/>
    </row>
    <row r="15647" spans="5:5" x14ac:dyDescent="0.35">
      <c r="E15647" s="78"/>
    </row>
    <row r="15648" spans="5:5" x14ac:dyDescent="0.35">
      <c r="E15648" s="78"/>
    </row>
    <row r="15649" spans="5:5" x14ac:dyDescent="0.35">
      <c r="E15649" s="78"/>
    </row>
    <row r="15650" spans="5:5" x14ac:dyDescent="0.35">
      <c r="E15650" s="78"/>
    </row>
    <row r="15651" spans="5:5" x14ac:dyDescent="0.35">
      <c r="E15651" s="78"/>
    </row>
    <row r="15652" spans="5:5" x14ac:dyDescent="0.35">
      <c r="E15652" s="78"/>
    </row>
    <row r="15653" spans="5:5" x14ac:dyDescent="0.35">
      <c r="E15653" s="78"/>
    </row>
    <row r="15654" spans="5:5" x14ac:dyDescent="0.35">
      <c r="E15654" s="78"/>
    </row>
    <row r="15655" spans="5:5" x14ac:dyDescent="0.35">
      <c r="E15655" s="78"/>
    </row>
    <row r="15656" spans="5:5" x14ac:dyDescent="0.35">
      <c r="E15656" s="78"/>
    </row>
    <row r="15657" spans="5:5" x14ac:dyDescent="0.35">
      <c r="E15657" s="78"/>
    </row>
    <row r="15658" spans="5:5" x14ac:dyDescent="0.35">
      <c r="E15658" s="78"/>
    </row>
    <row r="15659" spans="5:5" x14ac:dyDescent="0.35">
      <c r="E15659" s="78"/>
    </row>
    <row r="15660" spans="5:5" x14ac:dyDescent="0.35">
      <c r="E15660" s="78"/>
    </row>
    <row r="15661" spans="5:5" x14ac:dyDescent="0.35">
      <c r="E15661" s="78"/>
    </row>
    <row r="15662" spans="5:5" x14ac:dyDescent="0.35">
      <c r="E15662" s="78"/>
    </row>
    <row r="15663" spans="5:5" x14ac:dyDescent="0.35">
      <c r="E15663" s="78"/>
    </row>
    <row r="15664" spans="5:5" x14ac:dyDescent="0.35">
      <c r="E15664" s="78"/>
    </row>
    <row r="15665" spans="5:5" x14ac:dyDescent="0.35">
      <c r="E15665" s="78"/>
    </row>
    <row r="15666" spans="5:5" x14ac:dyDescent="0.35">
      <c r="E15666" s="78"/>
    </row>
    <row r="15667" spans="5:5" x14ac:dyDescent="0.35">
      <c r="E15667" s="78"/>
    </row>
    <row r="15668" spans="5:5" x14ac:dyDescent="0.35">
      <c r="E15668" s="78"/>
    </row>
    <row r="15669" spans="5:5" x14ac:dyDescent="0.35">
      <c r="E15669" s="78"/>
    </row>
    <row r="15670" spans="5:5" x14ac:dyDescent="0.35">
      <c r="E15670" s="78"/>
    </row>
    <row r="15671" spans="5:5" x14ac:dyDescent="0.35">
      <c r="E15671" s="78"/>
    </row>
    <row r="15672" spans="5:5" x14ac:dyDescent="0.35">
      <c r="E15672" s="78"/>
    </row>
    <row r="15673" spans="5:5" x14ac:dyDescent="0.35">
      <c r="E15673" s="78"/>
    </row>
    <row r="15674" spans="5:5" x14ac:dyDescent="0.35">
      <c r="E15674" s="78"/>
    </row>
    <row r="15675" spans="5:5" x14ac:dyDescent="0.35">
      <c r="E15675" s="78"/>
    </row>
    <row r="15676" spans="5:5" x14ac:dyDescent="0.35">
      <c r="E15676" s="78"/>
    </row>
    <row r="15677" spans="5:5" x14ac:dyDescent="0.35">
      <c r="E15677" s="78"/>
    </row>
    <row r="15678" spans="5:5" x14ac:dyDescent="0.35">
      <c r="E15678" s="78"/>
    </row>
    <row r="15679" spans="5:5" x14ac:dyDescent="0.35">
      <c r="E15679" s="78"/>
    </row>
    <row r="15680" spans="5:5" x14ac:dyDescent="0.35">
      <c r="E15680" s="78"/>
    </row>
    <row r="15681" spans="5:5" x14ac:dyDescent="0.35">
      <c r="E15681" s="78"/>
    </row>
    <row r="15682" spans="5:5" x14ac:dyDescent="0.35">
      <c r="E15682" s="78"/>
    </row>
    <row r="15683" spans="5:5" x14ac:dyDescent="0.35">
      <c r="E15683" s="78"/>
    </row>
    <row r="15684" spans="5:5" x14ac:dyDescent="0.35">
      <c r="E15684" s="78"/>
    </row>
    <row r="15685" spans="5:5" x14ac:dyDescent="0.35">
      <c r="E15685" s="78"/>
    </row>
    <row r="15686" spans="5:5" x14ac:dyDescent="0.35">
      <c r="E15686" s="78"/>
    </row>
    <row r="15687" spans="5:5" x14ac:dyDescent="0.35">
      <c r="E15687" s="78"/>
    </row>
    <row r="15688" spans="5:5" x14ac:dyDescent="0.35">
      <c r="E15688" s="78"/>
    </row>
    <row r="15689" spans="5:5" x14ac:dyDescent="0.35">
      <c r="E15689" s="78"/>
    </row>
    <row r="15690" spans="5:5" x14ac:dyDescent="0.35">
      <c r="E15690" s="78"/>
    </row>
    <row r="15691" spans="5:5" x14ac:dyDescent="0.35">
      <c r="E15691" s="78"/>
    </row>
    <row r="15692" spans="5:5" x14ac:dyDescent="0.35">
      <c r="E15692" s="78"/>
    </row>
    <row r="15693" spans="5:5" x14ac:dyDescent="0.35">
      <c r="E15693" s="78"/>
    </row>
    <row r="15694" spans="5:5" x14ac:dyDescent="0.35">
      <c r="E15694" s="78"/>
    </row>
    <row r="15695" spans="5:5" x14ac:dyDescent="0.35">
      <c r="E15695" s="78"/>
    </row>
    <row r="15696" spans="5:5" x14ac:dyDescent="0.35">
      <c r="E15696" s="78"/>
    </row>
    <row r="15697" spans="5:5" x14ac:dyDescent="0.35">
      <c r="E15697" s="78"/>
    </row>
    <row r="15698" spans="5:5" x14ac:dyDescent="0.35">
      <c r="E15698" s="78"/>
    </row>
    <row r="15699" spans="5:5" x14ac:dyDescent="0.35">
      <c r="E15699" s="78"/>
    </row>
    <row r="15700" spans="5:5" x14ac:dyDescent="0.35">
      <c r="E15700" s="78"/>
    </row>
    <row r="15701" spans="5:5" x14ac:dyDescent="0.35">
      <c r="E15701" s="78"/>
    </row>
    <row r="15702" spans="5:5" x14ac:dyDescent="0.35">
      <c r="E15702" s="78"/>
    </row>
    <row r="15703" spans="5:5" x14ac:dyDescent="0.35">
      <c r="E15703" s="78"/>
    </row>
    <row r="15704" spans="5:5" x14ac:dyDescent="0.35">
      <c r="E15704" s="78"/>
    </row>
    <row r="15705" spans="5:5" x14ac:dyDescent="0.35">
      <c r="E15705" s="78"/>
    </row>
    <row r="15706" spans="5:5" x14ac:dyDescent="0.35">
      <c r="E15706" s="78"/>
    </row>
    <row r="15707" spans="5:5" x14ac:dyDescent="0.35">
      <c r="E15707" s="78"/>
    </row>
    <row r="15708" spans="5:5" x14ac:dyDescent="0.35">
      <c r="E15708" s="78"/>
    </row>
    <row r="15709" spans="5:5" x14ac:dyDescent="0.35">
      <c r="E15709" s="78"/>
    </row>
    <row r="15710" spans="5:5" x14ac:dyDescent="0.35">
      <c r="E15710" s="78"/>
    </row>
    <row r="15711" spans="5:5" x14ac:dyDescent="0.35">
      <c r="E15711" s="78"/>
    </row>
    <row r="15712" spans="5:5" x14ac:dyDescent="0.35">
      <c r="E15712" s="78"/>
    </row>
    <row r="15713" spans="5:5" x14ac:dyDescent="0.35">
      <c r="E15713" s="78"/>
    </row>
    <row r="15714" spans="5:5" x14ac:dyDescent="0.35">
      <c r="E15714" s="78"/>
    </row>
    <row r="15715" spans="5:5" x14ac:dyDescent="0.35">
      <c r="E15715" s="78"/>
    </row>
    <row r="15716" spans="5:5" x14ac:dyDescent="0.35">
      <c r="E15716" s="78"/>
    </row>
    <row r="15717" spans="5:5" x14ac:dyDescent="0.35">
      <c r="E15717" s="78"/>
    </row>
    <row r="15718" spans="5:5" x14ac:dyDescent="0.35">
      <c r="E15718" s="78"/>
    </row>
    <row r="15719" spans="5:5" x14ac:dyDescent="0.35">
      <c r="E15719" s="78"/>
    </row>
    <row r="15720" spans="5:5" x14ac:dyDescent="0.35">
      <c r="E15720" s="78"/>
    </row>
    <row r="15721" spans="5:5" x14ac:dyDescent="0.35">
      <c r="E15721" s="78"/>
    </row>
    <row r="15722" spans="5:5" x14ac:dyDescent="0.35">
      <c r="E15722" s="78"/>
    </row>
    <row r="15723" spans="5:5" x14ac:dyDescent="0.35">
      <c r="E15723" s="78"/>
    </row>
    <row r="15724" spans="5:5" x14ac:dyDescent="0.35">
      <c r="E15724" s="78"/>
    </row>
    <row r="15725" spans="5:5" x14ac:dyDescent="0.35">
      <c r="E15725" s="78"/>
    </row>
    <row r="15726" spans="5:5" x14ac:dyDescent="0.35">
      <c r="E15726" s="78"/>
    </row>
    <row r="15727" spans="5:5" x14ac:dyDescent="0.35">
      <c r="E15727" s="78"/>
    </row>
    <row r="15728" spans="5:5" x14ac:dyDescent="0.35">
      <c r="E15728" s="78"/>
    </row>
    <row r="15729" spans="5:5" x14ac:dyDescent="0.35">
      <c r="E15729" s="78"/>
    </row>
    <row r="15730" spans="5:5" x14ac:dyDescent="0.35">
      <c r="E15730" s="78"/>
    </row>
    <row r="15731" spans="5:5" x14ac:dyDescent="0.35">
      <c r="E15731" s="78"/>
    </row>
    <row r="15732" spans="5:5" x14ac:dyDescent="0.35">
      <c r="E15732" s="78"/>
    </row>
    <row r="15733" spans="5:5" x14ac:dyDescent="0.35">
      <c r="E15733" s="78"/>
    </row>
    <row r="15734" spans="5:5" x14ac:dyDescent="0.35">
      <c r="E15734" s="78"/>
    </row>
    <row r="15735" spans="5:5" x14ac:dyDescent="0.35">
      <c r="E15735" s="78"/>
    </row>
    <row r="15736" spans="5:5" x14ac:dyDescent="0.35">
      <c r="E15736" s="78"/>
    </row>
    <row r="15737" spans="5:5" x14ac:dyDescent="0.35">
      <c r="E15737" s="78"/>
    </row>
    <row r="15738" spans="5:5" x14ac:dyDescent="0.35">
      <c r="E15738" s="78"/>
    </row>
    <row r="15739" spans="5:5" x14ac:dyDescent="0.35">
      <c r="E15739" s="78"/>
    </row>
    <row r="15740" spans="5:5" x14ac:dyDescent="0.35">
      <c r="E15740" s="78"/>
    </row>
    <row r="15741" spans="5:5" x14ac:dyDescent="0.35">
      <c r="E15741" s="78"/>
    </row>
    <row r="15742" spans="5:5" x14ac:dyDescent="0.35">
      <c r="E15742" s="78"/>
    </row>
    <row r="15743" spans="5:5" x14ac:dyDescent="0.35">
      <c r="E15743" s="78"/>
    </row>
    <row r="15744" spans="5:5" x14ac:dyDescent="0.35">
      <c r="E15744" s="78"/>
    </row>
    <row r="15745" spans="5:5" x14ac:dyDescent="0.35">
      <c r="E15745" s="78"/>
    </row>
    <row r="15746" spans="5:5" x14ac:dyDescent="0.35">
      <c r="E15746" s="78"/>
    </row>
    <row r="15747" spans="5:5" x14ac:dyDescent="0.35">
      <c r="E15747" s="78"/>
    </row>
    <row r="15748" spans="5:5" x14ac:dyDescent="0.35">
      <c r="E15748" s="78"/>
    </row>
    <row r="15749" spans="5:5" x14ac:dyDescent="0.35">
      <c r="E15749" s="78"/>
    </row>
    <row r="15750" spans="5:5" x14ac:dyDescent="0.35">
      <c r="E15750" s="78"/>
    </row>
    <row r="15751" spans="5:5" x14ac:dyDescent="0.35">
      <c r="E15751" s="78"/>
    </row>
    <row r="15752" spans="5:5" x14ac:dyDescent="0.35">
      <c r="E15752" s="78"/>
    </row>
    <row r="15753" spans="5:5" x14ac:dyDescent="0.35">
      <c r="E15753" s="78"/>
    </row>
    <row r="15754" spans="5:5" x14ac:dyDescent="0.35">
      <c r="E15754" s="78"/>
    </row>
    <row r="15755" spans="5:5" x14ac:dyDescent="0.35">
      <c r="E15755" s="78"/>
    </row>
    <row r="15756" spans="5:5" x14ac:dyDescent="0.35">
      <c r="E15756" s="78"/>
    </row>
    <row r="15757" spans="5:5" x14ac:dyDescent="0.35">
      <c r="E15757" s="78"/>
    </row>
    <row r="15758" spans="5:5" x14ac:dyDescent="0.35">
      <c r="E15758" s="78"/>
    </row>
    <row r="15759" spans="5:5" x14ac:dyDescent="0.35">
      <c r="E15759" s="78"/>
    </row>
    <row r="15760" spans="5:5" x14ac:dyDescent="0.35">
      <c r="E15760" s="78"/>
    </row>
    <row r="15761" spans="5:5" x14ac:dyDescent="0.35">
      <c r="E15761" s="78"/>
    </row>
    <row r="15762" spans="5:5" x14ac:dyDescent="0.35">
      <c r="E15762" s="78"/>
    </row>
    <row r="15763" spans="5:5" x14ac:dyDescent="0.35">
      <c r="E15763" s="78"/>
    </row>
    <row r="15764" spans="5:5" x14ac:dyDescent="0.35">
      <c r="E15764" s="78"/>
    </row>
    <row r="15765" spans="5:5" x14ac:dyDescent="0.35">
      <c r="E15765" s="78"/>
    </row>
    <row r="15766" spans="5:5" x14ac:dyDescent="0.35">
      <c r="E15766" s="78"/>
    </row>
    <row r="15767" spans="5:5" x14ac:dyDescent="0.35">
      <c r="E15767" s="78"/>
    </row>
    <row r="15768" spans="5:5" x14ac:dyDescent="0.35">
      <c r="E15768" s="78"/>
    </row>
    <row r="15769" spans="5:5" x14ac:dyDescent="0.35">
      <c r="E15769" s="78"/>
    </row>
    <row r="15770" spans="5:5" x14ac:dyDescent="0.35">
      <c r="E15770" s="78"/>
    </row>
    <row r="15771" spans="5:5" x14ac:dyDescent="0.35">
      <c r="E15771" s="78"/>
    </row>
    <row r="15772" spans="5:5" x14ac:dyDescent="0.35">
      <c r="E15772" s="78"/>
    </row>
    <row r="15773" spans="5:5" x14ac:dyDescent="0.35">
      <c r="E15773" s="78"/>
    </row>
    <row r="15774" spans="5:5" x14ac:dyDescent="0.35">
      <c r="E15774" s="78"/>
    </row>
    <row r="15775" spans="5:5" x14ac:dyDescent="0.35">
      <c r="E15775" s="78"/>
    </row>
    <row r="15776" spans="5:5" x14ac:dyDescent="0.35">
      <c r="E15776" s="78"/>
    </row>
    <row r="15777" spans="5:5" x14ac:dyDescent="0.35">
      <c r="E15777" s="78"/>
    </row>
    <row r="15778" spans="5:5" x14ac:dyDescent="0.35">
      <c r="E15778" s="78"/>
    </row>
    <row r="15779" spans="5:5" x14ac:dyDescent="0.35">
      <c r="E15779" s="78"/>
    </row>
    <row r="15780" spans="5:5" x14ac:dyDescent="0.35">
      <c r="E15780" s="78"/>
    </row>
    <row r="15781" spans="5:5" x14ac:dyDescent="0.35">
      <c r="E15781" s="78"/>
    </row>
    <row r="15782" spans="5:5" x14ac:dyDescent="0.35">
      <c r="E15782" s="78"/>
    </row>
    <row r="15783" spans="5:5" x14ac:dyDescent="0.35">
      <c r="E15783" s="78"/>
    </row>
    <row r="15784" spans="5:5" x14ac:dyDescent="0.35">
      <c r="E15784" s="78"/>
    </row>
    <row r="15785" spans="5:5" x14ac:dyDescent="0.35">
      <c r="E15785" s="78"/>
    </row>
    <row r="15786" spans="5:5" x14ac:dyDescent="0.35">
      <c r="E15786" s="78"/>
    </row>
    <row r="15787" spans="5:5" x14ac:dyDescent="0.35">
      <c r="E15787" s="78"/>
    </row>
    <row r="15788" spans="5:5" x14ac:dyDescent="0.35">
      <c r="E15788" s="78"/>
    </row>
    <row r="15789" spans="5:5" x14ac:dyDescent="0.35">
      <c r="E15789" s="78"/>
    </row>
    <row r="15790" spans="5:5" x14ac:dyDescent="0.35">
      <c r="E15790" s="78"/>
    </row>
    <row r="15791" spans="5:5" x14ac:dyDescent="0.35">
      <c r="E15791" s="78"/>
    </row>
    <row r="15792" spans="5:5" x14ac:dyDescent="0.35">
      <c r="E15792" s="78"/>
    </row>
    <row r="15793" spans="5:5" x14ac:dyDescent="0.35">
      <c r="E15793" s="78"/>
    </row>
    <row r="15794" spans="5:5" x14ac:dyDescent="0.35">
      <c r="E15794" s="78"/>
    </row>
    <row r="15795" spans="5:5" x14ac:dyDescent="0.35">
      <c r="E15795" s="78"/>
    </row>
    <row r="15796" spans="5:5" x14ac:dyDescent="0.35">
      <c r="E15796" s="78"/>
    </row>
    <row r="15797" spans="5:5" x14ac:dyDescent="0.35">
      <c r="E15797" s="78"/>
    </row>
    <row r="15798" spans="5:5" x14ac:dyDescent="0.35">
      <c r="E15798" s="78"/>
    </row>
    <row r="15799" spans="5:5" x14ac:dyDescent="0.35">
      <c r="E15799" s="78"/>
    </row>
    <row r="15800" spans="5:5" x14ac:dyDescent="0.35">
      <c r="E15800" s="78"/>
    </row>
    <row r="15801" spans="5:5" x14ac:dyDescent="0.35">
      <c r="E15801" s="78"/>
    </row>
    <row r="15802" spans="5:5" x14ac:dyDescent="0.35">
      <c r="E15802" s="78"/>
    </row>
    <row r="15803" spans="5:5" x14ac:dyDescent="0.35">
      <c r="E15803" s="78"/>
    </row>
    <row r="15804" spans="5:5" x14ac:dyDescent="0.35">
      <c r="E15804" s="78"/>
    </row>
    <row r="15805" spans="5:5" x14ac:dyDescent="0.35">
      <c r="E15805" s="78"/>
    </row>
    <row r="15806" spans="5:5" x14ac:dyDescent="0.35">
      <c r="E15806" s="78"/>
    </row>
    <row r="15807" spans="5:5" x14ac:dyDescent="0.35">
      <c r="E15807" s="78"/>
    </row>
    <row r="15808" spans="5:5" x14ac:dyDescent="0.35">
      <c r="E15808" s="78"/>
    </row>
    <row r="15809" spans="5:5" x14ac:dyDescent="0.35">
      <c r="E15809" s="78"/>
    </row>
    <row r="15810" spans="5:5" x14ac:dyDescent="0.35">
      <c r="E15810" s="78"/>
    </row>
    <row r="15811" spans="5:5" x14ac:dyDescent="0.35">
      <c r="E15811" s="78"/>
    </row>
    <row r="15812" spans="5:5" x14ac:dyDescent="0.35">
      <c r="E15812" s="78"/>
    </row>
    <row r="15813" spans="5:5" x14ac:dyDescent="0.35">
      <c r="E15813" s="78"/>
    </row>
    <row r="15814" spans="5:5" x14ac:dyDescent="0.35">
      <c r="E15814" s="78"/>
    </row>
    <row r="15815" spans="5:5" x14ac:dyDescent="0.35">
      <c r="E15815" s="78"/>
    </row>
    <row r="15816" spans="5:5" x14ac:dyDescent="0.35">
      <c r="E15816" s="78"/>
    </row>
    <row r="15817" spans="5:5" x14ac:dyDescent="0.35">
      <c r="E15817" s="78"/>
    </row>
    <row r="15818" spans="5:5" x14ac:dyDescent="0.35">
      <c r="E15818" s="78"/>
    </row>
    <row r="15819" spans="5:5" x14ac:dyDescent="0.35">
      <c r="E15819" s="78"/>
    </row>
    <row r="15820" spans="5:5" x14ac:dyDescent="0.35">
      <c r="E15820" s="78"/>
    </row>
    <row r="15821" spans="5:5" x14ac:dyDescent="0.35">
      <c r="E15821" s="78"/>
    </row>
    <row r="15822" spans="5:5" x14ac:dyDescent="0.35">
      <c r="E15822" s="78"/>
    </row>
    <row r="15823" spans="5:5" x14ac:dyDescent="0.35">
      <c r="E15823" s="78"/>
    </row>
    <row r="15824" spans="5:5" x14ac:dyDescent="0.35">
      <c r="E15824" s="78"/>
    </row>
    <row r="15825" spans="5:5" x14ac:dyDescent="0.35">
      <c r="E15825" s="78"/>
    </row>
    <row r="15826" spans="5:5" x14ac:dyDescent="0.35">
      <c r="E15826" s="78"/>
    </row>
    <row r="15827" spans="5:5" x14ac:dyDescent="0.35">
      <c r="E15827" s="78"/>
    </row>
    <row r="15828" spans="5:5" x14ac:dyDescent="0.35">
      <c r="E15828" s="78"/>
    </row>
    <row r="15829" spans="5:5" x14ac:dyDescent="0.35">
      <c r="E15829" s="78"/>
    </row>
    <row r="15830" spans="5:5" x14ac:dyDescent="0.35">
      <c r="E15830" s="78"/>
    </row>
    <row r="15831" spans="5:5" x14ac:dyDescent="0.35">
      <c r="E15831" s="78"/>
    </row>
    <row r="15832" spans="5:5" x14ac:dyDescent="0.35">
      <c r="E15832" s="78"/>
    </row>
    <row r="15833" spans="5:5" x14ac:dyDescent="0.35">
      <c r="E15833" s="78"/>
    </row>
    <row r="15834" spans="5:5" x14ac:dyDescent="0.35">
      <c r="E15834" s="78"/>
    </row>
    <row r="15835" spans="5:5" x14ac:dyDescent="0.35">
      <c r="E15835" s="78"/>
    </row>
    <row r="15836" spans="5:5" x14ac:dyDescent="0.35">
      <c r="E15836" s="78"/>
    </row>
    <row r="15837" spans="5:5" x14ac:dyDescent="0.35">
      <c r="E15837" s="78"/>
    </row>
    <row r="15838" spans="5:5" x14ac:dyDescent="0.35">
      <c r="E15838" s="78"/>
    </row>
    <row r="15839" spans="5:5" x14ac:dyDescent="0.35">
      <c r="E15839" s="78"/>
    </row>
    <row r="15840" spans="5:5" x14ac:dyDescent="0.35">
      <c r="E15840" s="78"/>
    </row>
    <row r="15841" spans="5:5" x14ac:dyDescent="0.35">
      <c r="E15841" s="78"/>
    </row>
    <row r="15842" spans="5:5" x14ac:dyDescent="0.35">
      <c r="E15842" s="78"/>
    </row>
    <row r="15843" spans="5:5" x14ac:dyDescent="0.35">
      <c r="E15843" s="78"/>
    </row>
    <row r="15844" spans="5:5" x14ac:dyDescent="0.35">
      <c r="E15844" s="78"/>
    </row>
    <row r="15845" spans="5:5" x14ac:dyDescent="0.35">
      <c r="E15845" s="78"/>
    </row>
    <row r="15846" spans="5:5" x14ac:dyDescent="0.35">
      <c r="E15846" s="78"/>
    </row>
    <row r="15847" spans="5:5" x14ac:dyDescent="0.35">
      <c r="E15847" s="78"/>
    </row>
    <row r="15848" spans="5:5" x14ac:dyDescent="0.35">
      <c r="E15848" s="78"/>
    </row>
    <row r="15849" spans="5:5" x14ac:dyDescent="0.35">
      <c r="E15849" s="78"/>
    </row>
    <row r="15850" spans="5:5" x14ac:dyDescent="0.35">
      <c r="E15850" s="78"/>
    </row>
    <row r="15851" spans="5:5" x14ac:dyDescent="0.35">
      <c r="E15851" s="78"/>
    </row>
    <row r="15852" spans="5:5" x14ac:dyDescent="0.35">
      <c r="E15852" s="78"/>
    </row>
    <row r="15853" spans="5:5" x14ac:dyDescent="0.35">
      <c r="E15853" s="78"/>
    </row>
    <row r="15854" spans="5:5" x14ac:dyDescent="0.35">
      <c r="E15854" s="78"/>
    </row>
    <row r="15855" spans="5:5" x14ac:dyDescent="0.35">
      <c r="E15855" s="78"/>
    </row>
    <row r="15856" spans="5:5" x14ac:dyDescent="0.35">
      <c r="E15856" s="78"/>
    </row>
    <row r="15857" spans="5:5" x14ac:dyDescent="0.35">
      <c r="E15857" s="78"/>
    </row>
    <row r="15858" spans="5:5" x14ac:dyDescent="0.35">
      <c r="E15858" s="78"/>
    </row>
    <row r="15859" spans="5:5" x14ac:dyDescent="0.35">
      <c r="E15859" s="78"/>
    </row>
    <row r="15860" spans="5:5" x14ac:dyDescent="0.35">
      <c r="E15860" s="78"/>
    </row>
    <row r="15861" spans="5:5" x14ac:dyDescent="0.35">
      <c r="E15861" s="78"/>
    </row>
    <row r="15862" spans="5:5" x14ac:dyDescent="0.35">
      <c r="E15862" s="78"/>
    </row>
    <row r="15863" spans="5:5" x14ac:dyDescent="0.35">
      <c r="E15863" s="78"/>
    </row>
    <row r="15864" spans="5:5" x14ac:dyDescent="0.35">
      <c r="E15864" s="78"/>
    </row>
    <row r="15865" spans="5:5" x14ac:dyDescent="0.35">
      <c r="E15865" s="78"/>
    </row>
    <row r="15866" spans="5:5" x14ac:dyDescent="0.35">
      <c r="E15866" s="78"/>
    </row>
    <row r="15867" spans="5:5" x14ac:dyDescent="0.35">
      <c r="E15867" s="78"/>
    </row>
    <row r="15868" spans="5:5" x14ac:dyDescent="0.35">
      <c r="E15868" s="78"/>
    </row>
    <row r="15869" spans="5:5" x14ac:dyDescent="0.35">
      <c r="E15869" s="78"/>
    </row>
    <row r="15870" spans="5:5" x14ac:dyDescent="0.35">
      <c r="E15870" s="78"/>
    </row>
    <row r="15871" spans="5:5" x14ac:dyDescent="0.35">
      <c r="E15871" s="78"/>
    </row>
    <row r="15872" spans="5:5" x14ac:dyDescent="0.35">
      <c r="E15872" s="78"/>
    </row>
    <row r="15873" spans="5:5" x14ac:dyDescent="0.35">
      <c r="E15873" s="78"/>
    </row>
    <row r="15874" spans="5:5" x14ac:dyDescent="0.35">
      <c r="E15874" s="78"/>
    </row>
    <row r="15875" spans="5:5" x14ac:dyDescent="0.35">
      <c r="E15875" s="78"/>
    </row>
    <row r="15876" spans="5:5" x14ac:dyDescent="0.35">
      <c r="E15876" s="78"/>
    </row>
    <row r="15877" spans="5:5" x14ac:dyDescent="0.35">
      <c r="E15877" s="78"/>
    </row>
    <row r="15878" spans="5:5" x14ac:dyDescent="0.35">
      <c r="E15878" s="78"/>
    </row>
    <row r="15879" spans="5:5" x14ac:dyDescent="0.35">
      <c r="E15879" s="78"/>
    </row>
    <row r="15880" spans="5:5" x14ac:dyDescent="0.35">
      <c r="E15880" s="78"/>
    </row>
    <row r="15881" spans="5:5" x14ac:dyDescent="0.35">
      <c r="E15881" s="78"/>
    </row>
    <row r="15882" spans="5:5" x14ac:dyDescent="0.35">
      <c r="E15882" s="78"/>
    </row>
    <row r="15883" spans="5:5" x14ac:dyDescent="0.35">
      <c r="E15883" s="78"/>
    </row>
    <row r="15884" spans="5:5" x14ac:dyDescent="0.35">
      <c r="E15884" s="78"/>
    </row>
    <row r="15885" spans="5:5" x14ac:dyDescent="0.35">
      <c r="E15885" s="78"/>
    </row>
    <row r="15886" spans="5:5" x14ac:dyDescent="0.35">
      <c r="E15886" s="78"/>
    </row>
    <row r="15887" spans="5:5" x14ac:dyDescent="0.35">
      <c r="E15887" s="78"/>
    </row>
    <row r="15888" spans="5:5" x14ac:dyDescent="0.35">
      <c r="E15888" s="78"/>
    </row>
    <row r="15889" spans="5:5" x14ac:dyDescent="0.35">
      <c r="E15889" s="78"/>
    </row>
    <row r="15890" spans="5:5" x14ac:dyDescent="0.35">
      <c r="E15890" s="78"/>
    </row>
    <row r="15891" spans="5:5" x14ac:dyDescent="0.35">
      <c r="E15891" s="78"/>
    </row>
    <row r="15892" spans="5:5" x14ac:dyDescent="0.35">
      <c r="E15892" s="78"/>
    </row>
    <row r="15893" spans="5:5" x14ac:dyDescent="0.35">
      <c r="E15893" s="78"/>
    </row>
    <row r="15894" spans="5:5" x14ac:dyDescent="0.35">
      <c r="E15894" s="78"/>
    </row>
    <row r="15895" spans="5:5" x14ac:dyDescent="0.35">
      <c r="E15895" s="78"/>
    </row>
    <row r="15896" spans="5:5" x14ac:dyDescent="0.35">
      <c r="E15896" s="78"/>
    </row>
    <row r="15897" spans="5:5" x14ac:dyDescent="0.35">
      <c r="E15897" s="78"/>
    </row>
    <row r="15898" spans="5:5" x14ac:dyDescent="0.35">
      <c r="E15898" s="78"/>
    </row>
    <row r="15899" spans="5:5" x14ac:dyDescent="0.35">
      <c r="E15899" s="78"/>
    </row>
    <row r="15900" spans="5:5" x14ac:dyDescent="0.35">
      <c r="E15900" s="78"/>
    </row>
    <row r="15901" spans="5:5" x14ac:dyDescent="0.35">
      <c r="E15901" s="78"/>
    </row>
    <row r="15902" spans="5:5" x14ac:dyDescent="0.35">
      <c r="E15902" s="78"/>
    </row>
    <row r="15903" spans="5:5" x14ac:dyDescent="0.35">
      <c r="E15903" s="78"/>
    </row>
    <row r="15904" spans="5:5" x14ac:dyDescent="0.35">
      <c r="E15904" s="78"/>
    </row>
    <row r="15905" spans="5:5" x14ac:dyDescent="0.35">
      <c r="E15905" s="78"/>
    </row>
    <row r="15906" spans="5:5" x14ac:dyDescent="0.35">
      <c r="E15906" s="78"/>
    </row>
    <row r="15907" spans="5:5" x14ac:dyDescent="0.35">
      <c r="E15907" s="78"/>
    </row>
    <row r="15908" spans="5:5" x14ac:dyDescent="0.35">
      <c r="E15908" s="78"/>
    </row>
    <row r="15909" spans="5:5" x14ac:dyDescent="0.35">
      <c r="E15909" s="78"/>
    </row>
    <row r="15910" spans="5:5" x14ac:dyDescent="0.35">
      <c r="E15910" s="78"/>
    </row>
    <row r="15911" spans="5:5" x14ac:dyDescent="0.35">
      <c r="E15911" s="78"/>
    </row>
    <row r="15912" spans="5:5" x14ac:dyDescent="0.35">
      <c r="E15912" s="78"/>
    </row>
    <row r="15913" spans="5:5" x14ac:dyDescent="0.35">
      <c r="E15913" s="78"/>
    </row>
    <row r="15914" spans="5:5" x14ac:dyDescent="0.35">
      <c r="E15914" s="78"/>
    </row>
    <row r="15915" spans="5:5" x14ac:dyDescent="0.35">
      <c r="E15915" s="78"/>
    </row>
    <row r="15916" spans="5:5" x14ac:dyDescent="0.35">
      <c r="E15916" s="78"/>
    </row>
    <row r="15917" spans="5:5" x14ac:dyDescent="0.35">
      <c r="E15917" s="78"/>
    </row>
    <row r="15918" spans="5:5" x14ac:dyDescent="0.35">
      <c r="E15918" s="78"/>
    </row>
    <row r="15919" spans="5:5" x14ac:dyDescent="0.35">
      <c r="E15919" s="78"/>
    </row>
    <row r="15920" spans="5:5" x14ac:dyDescent="0.35">
      <c r="E15920" s="78"/>
    </row>
    <row r="15921" spans="5:5" x14ac:dyDescent="0.35">
      <c r="E15921" s="78"/>
    </row>
    <row r="15922" spans="5:5" x14ac:dyDescent="0.35">
      <c r="E15922" s="78"/>
    </row>
    <row r="15923" spans="5:5" x14ac:dyDescent="0.35">
      <c r="E15923" s="78"/>
    </row>
    <row r="15924" spans="5:5" x14ac:dyDescent="0.35">
      <c r="E15924" s="78"/>
    </row>
    <row r="15925" spans="5:5" x14ac:dyDescent="0.35">
      <c r="E15925" s="78"/>
    </row>
    <row r="15926" spans="5:5" x14ac:dyDescent="0.35">
      <c r="E15926" s="78"/>
    </row>
    <row r="15927" spans="5:5" x14ac:dyDescent="0.35">
      <c r="E15927" s="78"/>
    </row>
    <row r="15928" spans="5:5" x14ac:dyDescent="0.35">
      <c r="E15928" s="78"/>
    </row>
    <row r="15929" spans="5:5" x14ac:dyDescent="0.35">
      <c r="E15929" s="78"/>
    </row>
    <row r="15930" spans="5:5" x14ac:dyDescent="0.35">
      <c r="E15930" s="78"/>
    </row>
    <row r="15931" spans="5:5" x14ac:dyDescent="0.35">
      <c r="E15931" s="78"/>
    </row>
    <row r="15932" spans="5:5" x14ac:dyDescent="0.35">
      <c r="E15932" s="78"/>
    </row>
    <row r="15933" spans="5:5" x14ac:dyDescent="0.35">
      <c r="E15933" s="78"/>
    </row>
    <row r="15934" spans="5:5" x14ac:dyDescent="0.35">
      <c r="E15934" s="78"/>
    </row>
    <row r="15935" spans="5:5" x14ac:dyDescent="0.35">
      <c r="E15935" s="78"/>
    </row>
    <row r="15936" spans="5:5" x14ac:dyDescent="0.35">
      <c r="E15936" s="78"/>
    </row>
    <row r="15937" spans="5:5" x14ac:dyDescent="0.35">
      <c r="E15937" s="78"/>
    </row>
    <row r="15938" spans="5:5" x14ac:dyDescent="0.35">
      <c r="E15938" s="78"/>
    </row>
    <row r="15939" spans="5:5" x14ac:dyDescent="0.35">
      <c r="E15939" s="78"/>
    </row>
    <row r="15940" spans="5:5" x14ac:dyDescent="0.35">
      <c r="E15940" s="78"/>
    </row>
    <row r="15941" spans="5:5" x14ac:dyDescent="0.35">
      <c r="E15941" s="78"/>
    </row>
    <row r="15942" spans="5:5" x14ac:dyDescent="0.35">
      <c r="E15942" s="78"/>
    </row>
    <row r="15943" spans="5:5" x14ac:dyDescent="0.35">
      <c r="E15943" s="78"/>
    </row>
    <row r="15944" spans="5:5" x14ac:dyDescent="0.35">
      <c r="E15944" s="78"/>
    </row>
    <row r="15945" spans="5:5" x14ac:dyDescent="0.35">
      <c r="E15945" s="78"/>
    </row>
    <row r="15946" spans="5:5" x14ac:dyDescent="0.35">
      <c r="E15946" s="78"/>
    </row>
    <row r="15947" spans="5:5" x14ac:dyDescent="0.35">
      <c r="E15947" s="78"/>
    </row>
    <row r="15948" spans="5:5" x14ac:dyDescent="0.35">
      <c r="E15948" s="78"/>
    </row>
    <row r="15949" spans="5:5" x14ac:dyDescent="0.35">
      <c r="E15949" s="78"/>
    </row>
    <row r="15950" spans="5:5" x14ac:dyDescent="0.35">
      <c r="E15950" s="78"/>
    </row>
    <row r="15951" spans="5:5" x14ac:dyDescent="0.35">
      <c r="E15951" s="78"/>
    </row>
    <row r="15952" spans="5:5" x14ac:dyDescent="0.35">
      <c r="E15952" s="78"/>
    </row>
    <row r="15953" spans="5:5" x14ac:dyDescent="0.35">
      <c r="E15953" s="78"/>
    </row>
    <row r="15954" spans="5:5" x14ac:dyDescent="0.35">
      <c r="E15954" s="78"/>
    </row>
    <row r="15955" spans="5:5" x14ac:dyDescent="0.35">
      <c r="E15955" s="78"/>
    </row>
    <row r="15956" spans="5:5" x14ac:dyDescent="0.35">
      <c r="E15956" s="78"/>
    </row>
    <row r="15957" spans="5:5" x14ac:dyDescent="0.35">
      <c r="E15957" s="78"/>
    </row>
    <row r="15958" spans="5:5" x14ac:dyDescent="0.35">
      <c r="E15958" s="78"/>
    </row>
    <row r="15959" spans="5:5" x14ac:dyDescent="0.35">
      <c r="E15959" s="78"/>
    </row>
    <row r="15960" spans="5:5" x14ac:dyDescent="0.35">
      <c r="E15960" s="78"/>
    </row>
    <row r="15961" spans="5:5" x14ac:dyDescent="0.35">
      <c r="E15961" s="78"/>
    </row>
    <row r="15962" spans="5:5" x14ac:dyDescent="0.35">
      <c r="E15962" s="78"/>
    </row>
    <row r="15963" spans="5:5" x14ac:dyDescent="0.35">
      <c r="E15963" s="78"/>
    </row>
    <row r="15964" spans="5:5" x14ac:dyDescent="0.35">
      <c r="E15964" s="78"/>
    </row>
    <row r="15965" spans="5:5" x14ac:dyDescent="0.35">
      <c r="E15965" s="78"/>
    </row>
    <row r="15966" spans="5:5" x14ac:dyDescent="0.35">
      <c r="E15966" s="78"/>
    </row>
    <row r="15967" spans="5:5" x14ac:dyDescent="0.35">
      <c r="E15967" s="78"/>
    </row>
    <row r="15968" spans="5:5" x14ac:dyDescent="0.35">
      <c r="E15968" s="78"/>
    </row>
    <row r="15969" spans="5:5" x14ac:dyDescent="0.35">
      <c r="E15969" s="78"/>
    </row>
    <row r="15970" spans="5:5" x14ac:dyDescent="0.35">
      <c r="E15970" s="78"/>
    </row>
    <row r="15971" spans="5:5" x14ac:dyDescent="0.35">
      <c r="E15971" s="78"/>
    </row>
    <row r="15972" spans="5:5" x14ac:dyDescent="0.35">
      <c r="E15972" s="78"/>
    </row>
    <row r="15973" spans="5:5" x14ac:dyDescent="0.35">
      <c r="E15973" s="78"/>
    </row>
    <row r="15974" spans="5:5" x14ac:dyDescent="0.35">
      <c r="E15974" s="78"/>
    </row>
    <row r="15975" spans="5:5" x14ac:dyDescent="0.35">
      <c r="E15975" s="78"/>
    </row>
    <row r="15976" spans="5:5" x14ac:dyDescent="0.35">
      <c r="E15976" s="78"/>
    </row>
    <row r="15977" spans="5:5" x14ac:dyDescent="0.35">
      <c r="E15977" s="78"/>
    </row>
    <row r="15978" spans="5:5" x14ac:dyDescent="0.35">
      <c r="E15978" s="78"/>
    </row>
    <row r="15979" spans="5:5" x14ac:dyDescent="0.35">
      <c r="E15979" s="78"/>
    </row>
    <row r="15980" spans="5:5" x14ac:dyDescent="0.35">
      <c r="E15980" s="78"/>
    </row>
    <row r="15981" spans="5:5" x14ac:dyDescent="0.35">
      <c r="E15981" s="78"/>
    </row>
    <row r="15982" spans="5:5" x14ac:dyDescent="0.35">
      <c r="E15982" s="78"/>
    </row>
    <row r="15983" spans="5:5" x14ac:dyDescent="0.35">
      <c r="E15983" s="78"/>
    </row>
    <row r="15984" spans="5:5" x14ac:dyDescent="0.35">
      <c r="E15984" s="78"/>
    </row>
    <row r="15985" spans="5:5" x14ac:dyDescent="0.35">
      <c r="E15985" s="78"/>
    </row>
    <row r="15986" spans="5:5" x14ac:dyDescent="0.35">
      <c r="E15986" s="78"/>
    </row>
    <row r="15987" spans="5:5" x14ac:dyDescent="0.35">
      <c r="E15987" s="78"/>
    </row>
    <row r="15988" spans="5:5" x14ac:dyDescent="0.35">
      <c r="E15988" s="78"/>
    </row>
    <row r="15989" spans="5:5" x14ac:dyDescent="0.35">
      <c r="E15989" s="78"/>
    </row>
    <row r="15990" spans="5:5" x14ac:dyDescent="0.35">
      <c r="E15990" s="78"/>
    </row>
    <row r="15991" spans="5:5" x14ac:dyDescent="0.35">
      <c r="E15991" s="78"/>
    </row>
    <row r="15992" spans="5:5" x14ac:dyDescent="0.35">
      <c r="E15992" s="78"/>
    </row>
    <row r="15993" spans="5:5" x14ac:dyDescent="0.35">
      <c r="E15993" s="78"/>
    </row>
    <row r="15994" spans="5:5" x14ac:dyDescent="0.35">
      <c r="E15994" s="78"/>
    </row>
    <row r="15995" spans="5:5" x14ac:dyDescent="0.35">
      <c r="E15995" s="78"/>
    </row>
    <row r="15996" spans="5:5" x14ac:dyDescent="0.35">
      <c r="E15996" s="78"/>
    </row>
    <row r="15997" spans="5:5" x14ac:dyDescent="0.35">
      <c r="E15997" s="78"/>
    </row>
    <row r="15998" spans="5:5" x14ac:dyDescent="0.35">
      <c r="E15998" s="78"/>
    </row>
    <row r="15999" spans="5:5" x14ac:dyDescent="0.35">
      <c r="E15999" s="78"/>
    </row>
    <row r="16000" spans="5:5" x14ac:dyDescent="0.35">
      <c r="E16000" s="78"/>
    </row>
    <row r="16001" spans="5:5" x14ac:dyDescent="0.35">
      <c r="E16001" s="78"/>
    </row>
    <row r="16002" spans="5:5" x14ac:dyDescent="0.35">
      <c r="E16002" s="78"/>
    </row>
    <row r="16003" spans="5:5" x14ac:dyDescent="0.35">
      <c r="E16003" s="78"/>
    </row>
    <row r="16004" spans="5:5" x14ac:dyDescent="0.35">
      <c r="E16004" s="78"/>
    </row>
    <row r="16005" spans="5:5" x14ac:dyDescent="0.35">
      <c r="E16005" s="78"/>
    </row>
    <row r="16006" spans="5:5" x14ac:dyDescent="0.35">
      <c r="E16006" s="78"/>
    </row>
    <row r="16007" spans="5:5" x14ac:dyDescent="0.35">
      <c r="E16007" s="78"/>
    </row>
    <row r="16008" spans="5:5" x14ac:dyDescent="0.35">
      <c r="E16008" s="78"/>
    </row>
    <row r="16009" spans="5:5" x14ac:dyDescent="0.35">
      <c r="E16009" s="78"/>
    </row>
    <row r="16010" spans="5:5" x14ac:dyDescent="0.35">
      <c r="E16010" s="78"/>
    </row>
    <row r="16011" spans="5:5" x14ac:dyDescent="0.35">
      <c r="E16011" s="78"/>
    </row>
    <row r="16012" spans="5:5" x14ac:dyDescent="0.35">
      <c r="E16012" s="78"/>
    </row>
    <row r="16013" spans="5:5" x14ac:dyDescent="0.35">
      <c r="E16013" s="78"/>
    </row>
    <row r="16014" spans="5:5" x14ac:dyDescent="0.35">
      <c r="E16014" s="78"/>
    </row>
    <row r="16015" spans="5:5" x14ac:dyDescent="0.35">
      <c r="E16015" s="78"/>
    </row>
    <row r="16016" spans="5:5" x14ac:dyDescent="0.35">
      <c r="E16016" s="78"/>
    </row>
    <row r="16017" spans="5:5" x14ac:dyDescent="0.35">
      <c r="E16017" s="78"/>
    </row>
    <row r="16018" spans="5:5" x14ac:dyDescent="0.35">
      <c r="E16018" s="78"/>
    </row>
    <row r="16019" spans="5:5" x14ac:dyDescent="0.35">
      <c r="E16019" s="78"/>
    </row>
    <row r="16020" spans="5:5" x14ac:dyDescent="0.35">
      <c r="E16020" s="78"/>
    </row>
    <row r="16021" spans="5:5" x14ac:dyDescent="0.35">
      <c r="E16021" s="78"/>
    </row>
    <row r="16022" spans="5:5" x14ac:dyDescent="0.35">
      <c r="E16022" s="78"/>
    </row>
    <row r="16023" spans="5:5" x14ac:dyDescent="0.35">
      <c r="E16023" s="78"/>
    </row>
    <row r="16024" spans="5:5" x14ac:dyDescent="0.35">
      <c r="E16024" s="78"/>
    </row>
    <row r="16025" spans="5:5" x14ac:dyDescent="0.35">
      <c r="E16025" s="78"/>
    </row>
    <row r="16026" spans="5:5" x14ac:dyDescent="0.35">
      <c r="E16026" s="78"/>
    </row>
    <row r="16027" spans="5:5" x14ac:dyDescent="0.35">
      <c r="E16027" s="78"/>
    </row>
    <row r="16028" spans="5:5" x14ac:dyDescent="0.35">
      <c r="E16028" s="78"/>
    </row>
    <row r="16029" spans="5:5" x14ac:dyDescent="0.35">
      <c r="E16029" s="78"/>
    </row>
    <row r="16030" spans="5:5" x14ac:dyDescent="0.35">
      <c r="E16030" s="78"/>
    </row>
    <row r="16031" spans="5:5" x14ac:dyDescent="0.35">
      <c r="E16031" s="78"/>
    </row>
    <row r="16032" spans="5:5" x14ac:dyDescent="0.35">
      <c r="E16032" s="78"/>
    </row>
    <row r="16033" spans="5:5" x14ac:dyDescent="0.35">
      <c r="E16033" s="78"/>
    </row>
    <row r="16034" spans="5:5" x14ac:dyDescent="0.35">
      <c r="E16034" s="78"/>
    </row>
    <row r="16035" spans="5:5" x14ac:dyDescent="0.35">
      <c r="E16035" s="78"/>
    </row>
    <row r="16036" spans="5:5" x14ac:dyDescent="0.35">
      <c r="E16036" s="78"/>
    </row>
    <row r="16037" spans="5:5" x14ac:dyDescent="0.35">
      <c r="E16037" s="78"/>
    </row>
    <row r="16038" spans="5:5" x14ac:dyDescent="0.35">
      <c r="E16038" s="78"/>
    </row>
    <row r="16039" spans="5:5" x14ac:dyDescent="0.35">
      <c r="E16039" s="78"/>
    </row>
    <row r="16040" spans="5:5" x14ac:dyDescent="0.35">
      <c r="E16040" s="78"/>
    </row>
    <row r="16041" spans="5:5" x14ac:dyDescent="0.35">
      <c r="E16041" s="78"/>
    </row>
    <row r="16042" spans="5:5" x14ac:dyDescent="0.35">
      <c r="E16042" s="78"/>
    </row>
    <row r="16043" spans="5:5" x14ac:dyDescent="0.35">
      <c r="E16043" s="78"/>
    </row>
    <row r="16044" spans="5:5" x14ac:dyDescent="0.35">
      <c r="E16044" s="78"/>
    </row>
    <row r="16045" spans="5:5" x14ac:dyDescent="0.35">
      <c r="E16045" s="78"/>
    </row>
    <row r="16046" spans="5:5" x14ac:dyDescent="0.35">
      <c r="E16046" s="78"/>
    </row>
    <row r="16047" spans="5:5" x14ac:dyDescent="0.35">
      <c r="E16047" s="78"/>
    </row>
    <row r="16048" spans="5:5" x14ac:dyDescent="0.35">
      <c r="E16048" s="78"/>
    </row>
    <row r="16049" spans="5:5" x14ac:dyDescent="0.35">
      <c r="E16049" s="78"/>
    </row>
    <row r="16050" spans="5:5" x14ac:dyDescent="0.35">
      <c r="E16050" s="78"/>
    </row>
    <row r="16051" spans="5:5" x14ac:dyDescent="0.35">
      <c r="E16051" s="78"/>
    </row>
    <row r="16052" spans="5:5" x14ac:dyDescent="0.35">
      <c r="E16052" s="78"/>
    </row>
    <row r="16053" spans="5:5" x14ac:dyDescent="0.35">
      <c r="E16053" s="78"/>
    </row>
    <row r="16054" spans="5:5" x14ac:dyDescent="0.35">
      <c r="E16054" s="78"/>
    </row>
    <row r="16055" spans="5:5" x14ac:dyDescent="0.35">
      <c r="E16055" s="78"/>
    </row>
    <row r="16056" spans="5:5" x14ac:dyDescent="0.35">
      <c r="E16056" s="78"/>
    </row>
    <row r="16057" spans="5:5" x14ac:dyDescent="0.35">
      <c r="E16057" s="78"/>
    </row>
    <row r="16058" spans="5:5" x14ac:dyDescent="0.35">
      <c r="E16058" s="78"/>
    </row>
    <row r="16059" spans="5:5" x14ac:dyDescent="0.35">
      <c r="E16059" s="78"/>
    </row>
    <row r="16060" spans="5:5" x14ac:dyDescent="0.35">
      <c r="E16060" s="78"/>
    </row>
    <row r="16061" spans="5:5" x14ac:dyDescent="0.35">
      <c r="E16061" s="78"/>
    </row>
    <row r="16062" spans="5:5" x14ac:dyDescent="0.35">
      <c r="E16062" s="78"/>
    </row>
    <row r="16063" spans="5:5" x14ac:dyDescent="0.35">
      <c r="E16063" s="78"/>
    </row>
    <row r="16064" spans="5:5" x14ac:dyDescent="0.35">
      <c r="E16064" s="78"/>
    </row>
    <row r="16065" spans="5:5" x14ac:dyDescent="0.35">
      <c r="E16065" s="78"/>
    </row>
    <row r="16066" spans="5:5" x14ac:dyDescent="0.35">
      <c r="E16066" s="78"/>
    </row>
    <row r="16067" spans="5:5" x14ac:dyDescent="0.35">
      <c r="E16067" s="78"/>
    </row>
    <row r="16068" spans="5:5" x14ac:dyDescent="0.35">
      <c r="E16068" s="78"/>
    </row>
    <row r="16069" spans="5:5" x14ac:dyDescent="0.35">
      <c r="E16069" s="78"/>
    </row>
    <row r="16070" spans="5:5" x14ac:dyDescent="0.35">
      <c r="E16070" s="78"/>
    </row>
    <row r="16071" spans="5:5" x14ac:dyDescent="0.35">
      <c r="E16071" s="78"/>
    </row>
    <row r="16072" spans="5:5" x14ac:dyDescent="0.35">
      <c r="E16072" s="78"/>
    </row>
    <row r="16073" spans="5:5" x14ac:dyDescent="0.35">
      <c r="E16073" s="78"/>
    </row>
    <row r="16074" spans="5:5" x14ac:dyDescent="0.35">
      <c r="E16074" s="78"/>
    </row>
    <row r="16075" spans="5:5" x14ac:dyDescent="0.35">
      <c r="E16075" s="78"/>
    </row>
    <row r="16076" spans="5:5" x14ac:dyDescent="0.35">
      <c r="E16076" s="78"/>
    </row>
    <row r="16077" spans="5:5" x14ac:dyDescent="0.35">
      <c r="E16077" s="78"/>
    </row>
    <row r="16078" spans="5:5" x14ac:dyDescent="0.35">
      <c r="E16078" s="78"/>
    </row>
    <row r="16079" spans="5:5" x14ac:dyDescent="0.35">
      <c r="E16079" s="78"/>
    </row>
    <row r="16080" spans="5:5" x14ac:dyDescent="0.35">
      <c r="E16080" s="78"/>
    </row>
    <row r="16081" spans="5:5" x14ac:dyDescent="0.35">
      <c r="E16081" s="78"/>
    </row>
    <row r="16082" spans="5:5" x14ac:dyDescent="0.35">
      <c r="E16082" s="78"/>
    </row>
    <row r="16083" spans="5:5" x14ac:dyDescent="0.35">
      <c r="E16083" s="78"/>
    </row>
    <row r="16084" spans="5:5" x14ac:dyDescent="0.35">
      <c r="E16084" s="78"/>
    </row>
    <row r="16085" spans="5:5" x14ac:dyDescent="0.35">
      <c r="E16085" s="78"/>
    </row>
    <row r="16086" spans="5:5" x14ac:dyDescent="0.35">
      <c r="E16086" s="78"/>
    </row>
    <row r="16087" spans="5:5" x14ac:dyDescent="0.35">
      <c r="E16087" s="78"/>
    </row>
    <row r="16088" spans="5:5" x14ac:dyDescent="0.35">
      <c r="E16088" s="78"/>
    </row>
    <row r="16089" spans="5:5" x14ac:dyDescent="0.35">
      <c r="E16089" s="78"/>
    </row>
    <row r="16090" spans="5:5" x14ac:dyDescent="0.35">
      <c r="E16090" s="78"/>
    </row>
    <row r="16091" spans="5:5" x14ac:dyDescent="0.35">
      <c r="E16091" s="78"/>
    </row>
    <row r="16092" spans="5:5" x14ac:dyDescent="0.35">
      <c r="E16092" s="78"/>
    </row>
    <row r="16093" spans="5:5" x14ac:dyDescent="0.35">
      <c r="E16093" s="78"/>
    </row>
    <row r="16094" spans="5:5" x14ac:dyDescent="0.35">
      <c r="E16094" s="78"/>
    </row>
    <row r="16095" spans="5:5" x14ac:dyDescent="0.35">
      <c r="E16095" s="78"/>
    </row>
    <row r="16096" spans="5:5" x14ac:dyDescent="0.35">
      <c r="E16096" s="78"/>
    </row>
    <row r="16097" spans="5:5" x14ac:dyDescent="0.35">
      <c r="E16097" s="78"/>
    </row>
    <row r="16098" spans="5:5" x14ac:dyDescent="0.35">
      <c r="E16098" s="78"/>
    </row>
    <row r="16099" spans="5:5" x14ac:dyDescent="0.35">
      <c r="E16099" s="78"/>
    </row>
    <row r="16100" spans="5:5" x14ac:dyDescent="0.35">
      <c r="E16100" s="78"/>
    </row>
    <row r="16101" spans="5:5" x14ac:dyDescent="0.35">
      <c r="E16101" s="78"/>
    </row>
    <row r="16102" spans="5:5" x14ac:dyDescent="0.35">
      <c r="E16102" s="78"/>
    </row>
    <row r="16103" spans="5:5" x14ac:dyDescent="0.35">
      <c r="E16103" s="78"/>
    </row>
    <row r="16104" spans="5:5" x14ac:dyDescent="0.35">
      <c r="E16104" s="78"/>
    </row>
    <row r="16105" spans="5:5" x14ac:dyDescent="0.35">
      <c r="E16105" s="78"/>
    </row>
    <row r="16106" spans="5:5" x14ac:dyDescent="0.35">
      <c r="E16106" s="78"/>
    </row>
    <row r="16107" spans="5:5" x14ac:dyDescent="0.35">
      <c r="E16107" s="78"/>
    </row>
    <row r="16108" spans="5:5" x14ac:dyDescent="0.35">
      <c r="E16108" s="78"/>
    </row>
    <row r="16109" spans="5:5" x14ac:dyDescent="0.35">
      <c r="E16109" s="78"/>
    </row>
    <row r="16110" spans="5:5" x14ac:dyDescent="0.35">
      <c r="E16110" s="78"/>
    </row>
    <row r="16111" spans="5:5" x14ac:dyDescent="0.35">
      <c r="E16111" s="78"/>
    </row>
    <row r="16112" spans="5:5" x14ac:dyDescent="0.35">
      <c r="E16112" s="78"/>
    </row>
    <row r="16113" spans="5:5" x14ac:dyDescent="0.35">
      <c r="E16113" s="78"/>
    </row>
    <row r="16114" spans="5:5" x14ac:dyDescent="0.35">
      <c r="E16114" s="78"/>
    </row>
    <row r="16115" spans="5:5" x14ac:dyDescent="0.35">
      <c r="E16115" s="78"/>
    </row>
    <row r="16116" spans="5:5" x14ac:dyDescent="0.35">
      <c r="E16116" s="78"/>
    </row>
    <row r="16117" spans="5:5" x14ac:dyDescent="0.35">
      <c r="E16117" s="78"/>
    </row>
    <row r="16118" spans="5:5" x14ac:dyDescent="0.35">
      <c r="E16118" s="78"/>
    </row>
    <row r="16119" spans="5:5" x14ac:dyDescent="0.35">
      <c r="E16119" s="78"/>
    </row>
    <row r="16120" spans="5:5" x14ac:dyDescent="0.35">
      <c r="E16120" s="78"/>
    </row>
    <row r="16121" spans="5:5" x14ac:dyDescent="0.35">
      <c r="E16121" s="78"/>
    </row>
    <row r="16122" spans="5:5" x14ac:dyDescent="0.35">
      <c r="E16122" s="78"/>
    </row>
    <row r="16123" spans="5:5" x14ac:dyDescent="0.35">
      <c r="E16123" s="78"/>
    </row>
    <row r="16124" spans="5:5" x14ac:dyDescent="0.35">
      <c r="E16124" s="78"/>
    </row>
    <row r="16125" spans="5:5" x14ac:dyDescent="0.35">
      <c r="E16125" s="78"/>
    </row>
    <row r="16126" spans="5:5" x14ac:dyDescent="0.35">
      <c r="E16126" s="78"/>
    </row>
    <row r="16127" spans="5:5" x14ac:dyDescent="0.35">
      <c r="E16127" s="78"/>
    </row>
    <row r="16128" spans="5:5" x14ac:dyDescent="0.35">
      <c r="E16128" s="78"/>
    </row>
    <row r="16129" spans="5:5" x14ac:dyDescent="0.35">
      <c r="E16129" s="78"/>
    </row>
    <row r="16130" spans="5:5" x14ac:dyDescent="0.35">
      <c r="E16130" s="78"/>
    </row>
    <row r="16131" spans="5:5" x14ac:dyDescent="0.35">
      <c r="E16131" s="78"/>
    </row>
    <row r="16132" spans="5:5" x14ac:dyDescent="0.35">
      <c r="E16132" s="78"/>
    </row>
    <row r="16133" spans="5:5" x14ac:dyDescent="0.35">
      <c r="E16133" s="78"/>
    </row>
    <row r="16134" spans="5:5" x14ac:dyDescent="0.35">
      <c r="E16134" s="78"/>
    </row>
    <row r="16135" spans="5:5" x14ac:dyDescent="0.35">
      <c r="E16135" s="78"/>
    </row>
    <row r="16136" spans="5:5" x14ac:dyDescent="0.35">
      <c r="E16136" s="78"/>
    </row>
    <row r="16137" spans="5:5" x14ac:dyDescent="0.35">
      <c r="E16137" s="78"/>
    </row>
    <row r="16138" spans="5:5" x14ac:dyDescent="0.35">
      <c r="E16138" s="78"/>
    </row>
    <row r="16139" spans="5:5" x14ac:dyDescent="0.35">
      <c r="E16139" s="78"/>
    </row>
    <row r="16140" spans="5:5" x14ac:dyDescent="0.35">
      <c r="E16140" s="78"/>
    </row>
    <row r="16141" spans="5:5" x14ac:dyDescent="0.35">
      <c r="E16141" s="78"/>
    </row>
    <row r="16142" spans="5:5" x14ac:dyDescent="0.35">
      <c r="E16142" s="78"/>
    </row>
    <row r="16143" spans="5:5" x14ac:dyDescent="0.35">
      <c r="E16143" s="78"/>
    </row>
    <row r="16144" spans="5:5" x14ac:dyDescent="0.35">
      <c r="E16144" s="78"/>
    </row>
    <row r="16145" spans="5:5" x14ac:dyDescent="0.35">
      <c r="E16145" s="78"/>
    </row>
    <row r="16146" spans="5:5" x14ac:dyDescent="0.35">
      <c r="E16146" s="78"/>
    </row>
    <row r="16147" spans="5:5" x14ac:dyDescent="0.35">
      <c r="E16147" s="78"/>
    </row>
    <row r="16148" spans="5:5" x14ac:dyDescent="0.35">
      <c r="E16148" s="78"/>
    </row>
    <row r="16149" spans="5:5" x14ac:dyDescent="0.35">
      <c r="E16149" s="78"/>
    </row>
    <row r="16150" spans="5:5" x14ac:dyDescent="0.35">
      <c r="E16150" s="78"/>
    </row>
    <row r="16151" spans="5:5" x14ac:dyDescent="0.35">
      <c r="E16151" s="78"/>
    </row>
    <row r="16152" spans="5:5" x14ac:dyDescent="0.35">
      <c r="E16152" s="78"/>
    </row>
    <row r="16153" spans="5:5" x14ac:dyDescent="0.35">
      <c r="E16153" s="78"/>
    </row>
    <row r="16154" spans="5:5" x14ac:dyDescent="0.35">
      <c r="E16154" s="78"/>
    </row>
    <row r="16155" spans="5:5" x14ac:dyDescent="0.35">
      <c r="E16155" s="78"/>
    </row>
    <row r="16156" spans="5:5" x14ac:dyDescent="0.35">
      <c r="E16156" s="78"/>
    </row>
    <row r="16157" spans="5:5" x14ac:dyDescent="0.35">
      <c r="E16157" s="78"/>
    </row>
    <row r="16158" spans="5:5" x14ac:dyDescent="0.35">
      <c r="E16158" s="78"/>
    </row>
    <row r="16159" spans="5:5" x14ac:dyDescent="0.35">
      <c r="E16159" s="78"/>
    </row>
    <row r="16160" spans="5:5" x14ac:dyDescent="0.35">
      <c r="E16160" s="78"/>
    </row>
    <row r="16161" spans="5:5" x14ac:dyDescent="0.35">
      <c r="E16161" s="78"/>
    </row>
    <row r="16162" spans="5:5" x14ac:dyDescent="0.35">
      <c r="E16162" s="78"/>
    </row>
    <row r="16163" spans="5:5" x14ac:dyDescent="0.35">
      <c r="E16163" s="78"/>
    </row>
    <row r="16164" spans="5:5" x14ac:dyDescent="0.35">
      <c r="E16164" s="78"/>
    </row>
    <row r="16165" spans="5:5" x14ac:dyDescent="0.35">
      <c r="E16165" s="78"/>
    </row>
    <row r="16166" spans="5:5" x14ac:dyDescent="0.35">
      <c r="E16166" s="78"/>
    </row>
    <row r="16167" spans="5:5" x14ac:dyDescent="0.35">
      <c r="E16167" s="78"/>
    </row>
    <row r="16168" spans="5:5" x14ac:dyDescent="0.35">
      <c r="E16168" s="78"/>
    </row>
    <row r="16169" spans="5:5" x14ac:dyDescent="0.35">
      <c r="E16169" s="78"/>
    </row>
    <row r="16170" spans="5:5" x14ac:dyDescent="0.35">
      <c r="E16170" s="78"/>
    </row>
    <row r="16171" spans="5:5" x14ac:dyDescent="0.35">
      <c r="E16171" s="78"/>
    </row>
    <row r="16172" spans="5:5" x14ac:dyDescent="0.35">
      <c r="E16172" s="78"/>
    </row>
    <row r="16173" spans="5:5" x14ac:dyDescent="0.35">
      <c r="E16173" s="78"/>
    </row>
    <row r="16174" spans="5:5" x14ac:dyDescent="0.35">
      <c r="E16174" s="78"/>
    </row>
    <row r="16175" spans="5:5" x14ac:dyDescent="0.35">
      <c r="E16175" s="78"/>
    </row>
    <row r="16176" spans="5:5" x14ac:dyDescent="0.35">
      <c r="E16176" s="78"/>
    </row>
    <row r="16177" spans="5:5" x14ac:dyDescent="0.35">
      <c r="E16177" s="78"/>
    </row>
    <row r="16178" spans="5:5" x14ac:dyDescent="0.35">
      <c r="E16178" s="78"/>
    </row>
    <row r="16179" spans="5:5" x14ac:dyDescent="0.35">
      <c r="E16179" s="78"/>
    </row>
    <row r="16180" spans="5:5" x14ac:dyDescent="0.35">
      <c r="E16180" s="78"/>
    </row>
    <row r="16181" spans="5:5" x14ac:dyDescent="0.35">
      <c r="E16181" s="78"/>
    </row>
    <row r="16182" spans="5:5" x14ac:dyDescent="0.35">
      <c r="E16182" s="78"/>
    </row>
    <row r="16183" spans="5:5" x14ac:dyDescent="0.35">
      <c r="E16183" s="78"/>
    </row>
    <row r="16184" spans="5:5" x14ac:dyDescent="0.35">
      <c r="E16184" s="78"/>
    </row>
    <row r="16185" spans="5:5" x14ac:dyDescent="0.35">
      <c r="E16185" s="78"/>
    </row>
    <row r="16186" spans="5:5" x14ac:dyDescent="0.35">
      <c r="E16186" s="78"/>
    </row>
    <row r="16187" spans="5:5" x14ac:dyDescent="0.35">
      <c r="E16187" s="78"/>
    </row>
    <row r="16188" spans="5:5" x14ac:dyDescent="0.35">
      <c r="E16188" s="78"/>
    </row>
    <row r="16189" spans="5:5" x14ac:dyDescent="0.35">
      <c r="E16189" s="78"/>
    </row>
    <row r="16190" spans="5:5" x14ac:dyDescent="0.35">
      <c r="E16190" s="78"/>
    </row>
    <row r="16191" spans="5:5" x14ac:dyDescent="0.35">
      <c r="E16191" s="78"/>
    </row>
    <row r="16192" spans="5:5" x14ac:dyDescent="0.35">
      <c r="E16192" s="78"/>
    </row>
    <row r="16193" spans="5:5" x14ac:dyDescent="0.35">
      <c r="E16193" s="78"/>
    </row>
    <row r="16194" spans="5:5" x14ac:dyDescent="0.35">
      <c r="E16194" s="78"/>
    </row>
    <row r="16195" spans="5:5" x14ac:dyDescent="0.35">
      <c r="E16195" s="78"/>
    </row>
    <row r="16196" spans="5:5" x14ac:dyDescent="0.35">
      <c r="E16196" s="78"/>
    </row>
    <row r="16197" spans="5:5" x14ac:dyDescent="0.35">
      <c r="E16197" s="78"/>
    </row>
    <row r="16198" spans="5:5" x14ac:dyDescent="0.35">
      <c r="E16198" s="78"/>
    </row>
    <row r="16199" spans="5:5" x14ac:dyDescent="0.35">
      <c r="E16199" s="78"/>
    </row>
    <row r="16200" spans="5:5" x14ac:dyDescent="0.35">
      <c r="E16200" s="78"/>
    </row>
    <row r="16201" spans="5:5" x14ac:dyDescent="0.35">
      <c r="E16201" s="78"/>
    </row>
    <row r="16202" spans="5:5" x14ac:dyDescent="0.35">
      <c r="E16202" s="78"/>
    </row>
    <row r="16203" spans="5:5" x14ac:dyDescent="0.35">
      <c r="E16203" s="78"/>
    </row>
    <row r="16204" spans="5:5" x14ac:dyDescent="0.35">
      <c r="E16204" s="78"/>
    </row>
    <row r="16205" spans="5:5" x14ac:dyDescent="0.35">
      <c r="E16205" s="78"/>
    </row>
    <row r="16206" spans="5:5" x14ac:dyDescent="0.35">
      <c r="E16206" s="78"/>
    </row>
    <row r="16207" spans="5:5" x14ac:dyDescent="0.35">
      <c r="E16207" s="78"/>
    </row>
    <row r="16208" spans="5:5" x14ac:dyDescent="0.35">
      <c r="E16208" s="78"/>
    </row>
    <row r="16209" spans="5:5" x14ac:dyDescent="0.35">
      <c r="E16209" s="78"/>
    </row>
    <row r="16210" spans="5:5" x14ac:dyDescent="0.35">
      <c r="E16210" s="78"/>
    </row>
    <row r="16211" spans="5:5" x14ac:dyDescent="0.35">
      <c r="E16211" s="78"/>
    </row>
    <row r="16212" spans="5:5" x14ac:dyDescent="0.35">
      <c r="E16212" s="78"/>
    </row>
    <row r="16213" spans="5:5" x14ac:dyDescent="0.35">
      <c r="E16213" s="78"/>
    </row>
    <row r="16214" spans="5:5" x14ac:dyDescent="0.35">
      <c r="E16214" s="78"/>
    </row>
    <row r="16215" spans="5:5" x14ac:dyDescent="0.35">
      <c r="E16215" s="78"/>
    </row>
    <row r="16216" spans="5:5" x14ac:dyDescent="0.35">
      <c r="E16216" s="78"/>
    </row>
    <row r="16217" spans="5:5" x14ac:dyDescent="0.35">
      <c r="E16217" s="78"/>
    </row>
    <row r="16218" spans="5:5" x14ac:dyDescent="0.35">
      <c r="E16218" s="78"/>
    </row>
    <row r="16219" spans="5:5" x14ac:dyDescent="0.35">
      <c r="E16219" s="78"/>
    </row>
    <row r="16220" spans="5:5" x14ac:dyDescent="0.35">
      <c r="E16220" s="78"/>
    </row>
    <row r="16221" spans="5:5" x14ac:dyDescent="0.35">
      <c r="E16221" s="78"/>
    </row>
    <row r="16222" spans="5:5" x14ac:dyDescent="0.35">
      <c r="E16222" s="78"/>
    </row>
    <row r="16223" spans="5:5" x14ac:dyDescent="0.35">
      <c r="E16223" s="78"/>
    </row>
    <row r="16224" spans="5:5" x14ac:dyDescent="0.35">
      <c r="E16224" s="78"/>
    </row>
    <row r="16225" spans="5:5" x14ac:dyDescent="0.35">
      <c r="E16225" s="78"/>
    </row>
    <row r="16226" spans="5:5" x14ac:dyDescent="0.35">
      <c r="E16226" s="78"/>
    </row>
    <row r="16227" spans="5:5" x14ac:dyDescent="0.35">
      <c r="E16227" s="78"/>
    </row>
    <row r="16228" spans="5:5" x14ac:dyDescent="0.35">
      <c r="E16228" s="78"/>
    </row>
    <row r="16229" spans="5:5" x14ac:dyDescent="0.35">
      <c r="E16229" s="78"/>
    </row>
    <row r="16230" spans="5:5" x14ac:dyDescent="0.35">
      <c r="E16230" s="78"/>
    </row>
    <row r="16231" spans="5:5" x14ac:dyDescent="0.35">
      <c r="E16231" s="78"/>
    </row>
    <row r="16232" spans="5:5" x14ac:dyDescent="0.35">
      <c r="E16232" s="78"/>
    </row>
    <row r="16233" spans="5:5" x14ac:dyDescent="0.35">
      <c r="E16233" s="78"/>
    </row>
    <row r="16234" spans="5:5" x14ac:dyDescent="0.35">
      <c r="E16234" s="78"/>
    </row>
    <row r="16235" spans="5:5" x14ac:dyDescent="0.35">
      <c r="E16235" s="78"/>
    </row>
    <row r="16236" spans="5:5" x14ac:dyDescent="0.35">
      <c r="E16236" s="78"/>
    </row>
    <row r="16237" spans="5:5" x14ac:dyDescent="0.35">
      <c r="E16237" s="78"/>
    </row>
    <row r="16238" spans="5:5" x14ac:dyDescent="0.35">
      <c r="E16238" s="78"/>
    </row>
    <row r="16239" spans="5:5" x14ac:dyDescent="0.35">
      <c r="E16239" s="78"/>
    </row>
    <row r="16240" spans="5:5" x14ac:dyDescent="0.35">
      <c r="E16240" s="78"/>
    </row>
    <row r="16241" spans="5:5" x14ac:dyDescent="0.35">
      <c r="E16241" s="78"/>
    </row>
    <row r="16242" spans="5:5" x14ac:dyDescent="0.35">
      <c r="E16242" s="78"/>
    </row>
    <row r="16243" spans="5:5" x14ac:dyDescent="0.35">
      <c r="E16243" s="78"/>
    </row>
    <row r="16244" spans="5:5" x14ac:dyDescent="0.35">
      <c r="E16244" s="78"/>
    </row>
    <row r="16245" spans="5:5" x14ac:dyDescent="0.35">
      <c r="E16245" s="78"/>
    </row>
    <row r="16246" spans="5:5" x14ac:dyDescent="0.35">
      <c r="E16246" s="78"/>
    </row>
    <row r="16247" spans="5:5" x14ac:dyDescent="0.35">
      <c r="E16247" s="78"/>
    </row>
    <row r="16248" spans="5:5" x14ac:dyDescent="0.35">
      <c r="E16248" s="78"/>
    </row>
    <row r="16249" spans="5:5" x14ac:dyDescent="0.35">
      <c r="E16249" s="78"/>
    </row>
    <row r="16250" spans="5:5" x14ac:dyDescent="0.35">
      <c r="E16250" s="78"/>
    </row>
    <row r="16251" spans="5:5" x14ac:dyDescent="0.35">
      <c r="E16251" s="78"/>
    </row>
    <row r="16252" spans="5:5" x14ac:dyDescent="0.35">
      <c r="E16252" s="78"/>
    </row>
    <row r="16253" spans="5:5" x14ac:dyDescent="0.35">
      <c r="E16253" s="78"/>
    </row>
    <row r="16254" spans="5:5" x14ac:dyDescent="0.35">
      <c r="E16254" s="78"/>
    </row>
    <row r="16255" spans="5:5" x14ac:dyDescent="0.35">
      <c r="E16255" s="78"/>
    </row>
    <row r="16256" spans="5:5" x14ac:dyDescent="0.35">
      <c r="E16256" s="78"/>
    </row>
    <row r="16257" spans="5:5" x14ac:dyDescent="0.35">
      <c r="E16257" s="78"/>
    </row>
    <row r="16258" spans="5:5" x14ac:dyDescent="0.35">
      <c r="E16258" s="78"/>
    </row>
    <row r="16259" spans="5:5" x14ac:dyDescent="0.35">
      <c r="E16259" s="78"/>
    </row>
    <row r="16260" spans="5:5" x14ac:dyDescent="0.35">
      <c r="E16260" s="78"/>
    </row>
    <row r="16261" spans="5:5" x14ac:dyDescent="0.35">
      <c r="E16261" s="78"/>
    </row>
    <row r="16262" spans="5:5" x14ac:dyDescent="0.35">
      <c r="E16262" s="78"/>
    </row>
    <row r="16263" spans="5:5" x14ac:dyDescent="0.35">
      <c r="E16263" s="78"/>
    </row>
    <row r="16264" spans="5:5" x14ac:dyDescent="0.35">
      <c r="E16264" s="78"/>
    </row>
    <row r="16265" spans="5:5" x14ac:dyDescent="0.35">
      <c r="E16265" s="78"/>
    </row>
    <row r="16266" spans="5:5" x14ac:dyDescent="0.35">
      <c r="E16266" s="78"/>
    </row>
    <row r="16267" spans="5:5" x14ac:dyDescent="0.35">
      <c r="E16267" s="78"/>
    </row>
    <row r="16268" spans="5:5" x14ac:dyDescent="0.35">
      <c r="E16268" s="78"/>
    </row>
    <row r="16269" spans="5:5" x14ac:dyDescent="0.35">
      <c r="E16269" s="78"/>
    </row>
    <row r="16270" spans="5:5" x14ac:dyDescent="0.35">
      <c r="E16270" s="78"/>
    </row>
    <row r="16271" spans="5:5" x14ac:dyDescent="0.35">
      <c r="E16271" s="78"/>
    </row>
    <row r="16272" spans="5:5" x14ac:dyDescent="0.35">
      <c r="E16272" s="78"/>
    </row>
    <row r="16273" spans="5:5" x14ac:dyDescent="0.35">
      <c r="E16273" s="78"/>
    </row>
    <row r="16274" spans="5:5" x14ac:dyDescent="0.35">
      <c r="E16274" s="78"/>
    </row>
    <row r="16275" spans="5:5" x14ac:dyDescent="0.35">
      <c r="E16275" s="78"/>
    </row>
    <row r="16276" spans="5:5" x14ac:dyDescent="0.35">
      <c r="E16276" s="78"/>
    </row>
    <row r="16277" spans="5:5" x14ac:dyDescent="0.35">
      <c r="E16277" s="78"/>
    </row>
    <row r="16278" spans="5:5" x14ac:dyDescent="0.35">
      <c r="E16278" s="78"/>
    </row>
    <row r="16279" spans="5:5" x14ac:dyDescent="0.35">
      <c r="E16279" s="78"/>
    </row>
    <row r="16280" spans="5:5" x14ac:dyDescent="0.35">
      <c r="E16280" s="78"/>
    </row>
    <row r="16281" spans="5:5" x14ac:dyDescent="0.35">
      <c r="E16281" s="78"/>
    </row>
    <row r="16282" spans="5:5" x14ac:dyDescent="0.35">
      <c r="E16282" s="78"/>
    </row>
    <row r="16283" spans="5:5" x14ac:dyDescent="0.35">
      <c r="E16283" s="78"/>
    </row>
    <row r="16284" spans="5:5" x14ac:dyDescent="0.35">
      <c r="E16284" s="78"/>
    </row>
    <row r="16285" spans="5:5" x14ac:dyDescent="0.35">
      <c r="E16285" s="78"/>
    </row>
    <row r="16286" spans="5:5" x14ac:dyDescent="0.35">
      <c r="E16286" s="78"/>
    </row>
    <row r="16287" spans="5:5" x14ac:dyDescent="0.35">
      <c r="E16287" s="78"/>
    </row>
    <row r="16288" spans="5:5" x14ac:dyDescent="0.35">
      <c r="E16288" s="78"/>
    </row>
    <row r="16289" spans="5:5" x14ac:dyDescent="0.35">
      <c r="E16289" s="78"/>
    </row>
    <row r="16290" spans="5:5" x14ac:dyDescent="0.35">
      <c r="E16290" s="78"/>
    </row>
    <row r="16291" spans="5:5" x14ac:dyDescent="0.35">
      <c r="E16291" s="78"/>
    </row>
    <row r="16292" spans="5:5" x14ac:dyDescent="0.35">
      <c r="E16292" s="78"/>
    </row>
    <row r="16293" spans="5:5" x14ac:dyDescent="0.35">
      <c r="E16293" s="78"/>
    </row>
    <row r="16294" spans="5:5" x14ac:dyDescent="0.35">
      <c r="E16294" s="78"/>
    </row>
    <row r="16295" spans="5:5" x14ac:dyDescent="0.35">
      <c r="E16295" s="78"/>
    </row>
    <row r="16296" spans="5:5" x14ac:dyDescent="0.35">
      <c r="E16296" s="78"/>
    </row>
    <row r="16297" spans="5:5" x14ac:dyDescent="0.35">
      <c r="E16297" s="78"/>
    </row>
    <row r="16298" spans="5:5" x14ac:dyDescent="0.35">
      <c r="E16298" s="78"/>
    </row>
    <row r="16299" spans="5:5" x14ac:dyDescent="0.35">
      <c r="E16299" s="78"/>
    </row>
    <row r="16300" spans="5:5" x14ac:dyDescent="0.35">
      <c r="E16300" s="78"/>
    </row>
    <row r="16301" spans="5:5" x14ac:dyDescent="0.35">
      <c r="E16301" s="78"/>
    </row>
    <row r="16302" spans="5:5" x14ac:dyDescent="0.35">
      <c r="E16302" s="78"/>
    </row>
    <row r="16303" spans="5:5" x14ac:dyDescent="0.35">
      <c r="E16303" s="78"/>
    </row>
    <row r="16304" spans="5:5" x14ac:dyDescent="0.35">
      <c r="E16304" s="78"/>
    </row>
    <row r="16305" spans="5:5" x14ac:dyDescent="0.35">
      <c r="E16305" s="78"/>
    </row>
    <row r="16306" spans="5:5" x14ac:dyDescent="0.35">
      <c r="E16306" s="78"/>
    </row>
    <row r="16307" spans="5:5" x14ac:dyDescent="0.35">
      <c r="E16307" s="78"/>
    </row>
    <row r="16308" spans="5:5" x14ac:dyDescent="0.35">
      <c r="E16308" s="78"/>
    </row>
    <row r="16309" spans="5:5" x14ac:dyDescent="0.35">
      <c r="E16309" s="78"/>
    </row>
    <row r="16310" spans="5:5" x14ac:dyDescent="0.35">
      <c r="E16310" s="78"/>
    </row>
    <row r="16311" spans="5:5" x14ac:dyDescent="0.35">
      <c r="E16311" s="78"/>
    </row>
    <row r="16312" spans="5:5" x14ac:dyDescent="0.35">
      <c r="E16312" s="78"/>
    </row>
    <row r="16313" spans="5:5" x14ac:dyDescent="0.35">
      <c r="E16313" s="78"/>
    </row>
    <row r="16314" spans="5:5" x14ac:dyDescent="0.35">
      <c r="E16314" s="78"/>
    </row>
    <row r="16315" spans="5:5" x14ac:dyDescent="0.35">
      <c r="E16315" s="78"/>
    </row>
    <row r="16316" spans="5:5" x14ac:dyDescent="0.35">
      <c r="E16316" s="78"/>
    </row>
    <row r="16317" spans="5:5" x14ac:dyDescent="0.35">
      <c r="E16317" s="78"/>
    </row>
    <row r="16318" spans="5:5" x14ac:dyDescent="0.35">
      <c r="E16318" s="78"/>
    </row>
    <row r="16319" spans="5:5" x14ac:dyDescent="0.35">
      <c r="E16319" s="78"/>
    </row>
    <row r="16320" spans="5:5" x14ac:dyDescent="0.35">
      <c r="E16320" s="78"/>
    </row>
    <row r="16321" spans="5:5" x14ac:dyDescent="0.35">
      <c r="E16321" s="78"/>
    </row>
    <row r="16322" spans="5:5" x14ac:dyDescent="0.35">
      <c r="E16322" s="78"/>
    </row>
    <row r="16323" spans="5:5" x14ac:dyDescent="0.35">
      <c r="E16323" s="78"/>
    </row>
    <row r="16324" spans="5:5" x14ac:dyDescent="0.35">
      <c r="E16324" s="78"/>
    </row>
    <row r="16325" spans="5:5" x14ac:dyDescent="0.35">
      <c r="E16325" s="78"/>
    </row>
    <row r="16326" spans="5:5" x14ac:dyDescent="0.35">
      <c r="E16326" s="78"/>
    </row>
    <row r="16327" spans="5:5" x14ac:dyDescent="0.35">
      <c r="E16327" s="78"/>
    </row>
    <row r="16328" spans="5:5" x14ac:dyDescent="0.35">
      <c r="E16328" s="78"/>
    </row>
    <row r="16329" spans="5:5" x14ac:dyDescent="0.35">
      <c r="E16329" s="78"/>
    </row>
    <row r="16330" spans="5:5" x14ac:dyDescent="0.35">
      <c r="E16330" s="78"/>
    </row>
    <row r="16331" spans="5:5" x14ac:dyDescent="0.35">
      <c r="E16331" s="78"/>
    </row>
    <row r="16332" spans="5:5" x14ac:dyDescent="0.35">
      <c r="E16332" s="78"/>
    </row>
    <row r="16333" spans="5:5" x14ac:dyDescent="0.35">
      <c r="E16333" s="78"/>
    </row>
    <row r="16334" spans="5:5" x14ac:dyDescent="0.35">
      <c r="E16334" s="78"/>
    </row>
    <row r="16335" spans="5:5" x14ac:dyDescent="0.35">
      <c r="E16335" s="78"/>
    </row>
    <row r="16336" spans="5:5" x14ac:dyDescent="0.35">
      <c r="E16336" s="78"/>
    </row>
    <row r="16337" spans="5:5" x14ac:dyDescent="0.35">
      <c r="E16337" s="78"/>
    </row>
    <row r="16338" spans="5:5" x14ac:dyDescent="0.35">
      <c r="E16338" s="78"/>
    </row>
    <row r="16339" spans="5:5" x14ac:dyDescent="0.35">
      <c r="E16339" s="78"/>
    </row>
    <row r="16340" spans="5:5" x14ac:dyDescent="0.35">
      <c r="E16340" s="78"/>
    </row>
    <row r="16341" spans="5:5" x14ac:dyDescent="0.35">
      <c r="E16341" s="78"/>
    </row>
    <row r="16342" spans="5:5" x14ac:dyDescent="0.35">
      <c r="E16342" s="78"/>
    </row>
    <row r="16343" spans="5:5" x14ac:dyDescent="0.35">
      <c r="E16343" s="78"/>
    </row>
    <row r="16344" spans="5:5" x14ac:dyDescent="0.35">
      <c r="E16344" s="78"/>
    </row>
    <row r="16345" spans="5:5" x14ac:dyDescent="0.35">
      <c r="E16345" s="78"/>
    </row>
    <row r="16346" spans="5:5" x14ac:dyDescent="0.35">
      <c r="E16346" s="78"/>
    </row>
    <row r="16347" spans="5:5" x14ac:dyDescent="0.35">
      <c r="E16347" s="78"/>
    </row>
    <row r="16348" spans="5:5" x14ac:dyDescent="0.35">
      <c r="E16348" s="78"/>
    </row>
    <row r="16349" spans="5:5" x14ac:dyDescent="0.35">
      <c r="E16349" s="78"/>
    </row>
    <row r="16350" spans="5:5" x14ac:dyDescent="0.35">
      <c r="E16350" s="78"/>
    </row>
    <row r="16351" spans="5:5" x14ac:dyDescent="0.35">
      <c r="E16351" s="78"/>
    </row>
    <row r="16352" spans="5:5" x14ac:dyDescent="0.35">
      <c r="E16352" s="78"/>
    </row>
    <row r="16353" spans="5:5" x14ac:dyDescent="0.35">
      <c r="E16353" s="78"/>
    </row>
    <row r="16354" spans="5:5" x14ac:dyDescent="0.35">
      <c r="E16354" s="78"/>
    </row>
    <row r="16355" spans="5:5" x14ac:dyDescent="0.35">
      <c r="E16355" s="78"/>
    </row>
    <row r="16356" spans="5:5" x14ac:dyDescent="0.35">
      <c r="E16356" s="78"/>
    </row>
    <row r="16357" spans="5:5" x14ac:dyDescent="0.35">
      <c r="E16357" s="78"/>
    </row>
    <row r="16358" spans="5:5" x14ac:dyDescent="0.35">
      <c r="E16358" s="78"/>
    </row>
    <row r="16359" spans="5:5" x14ac:dyDescent="0.35">
      <c r="E16359" s="78"/>
    </row>
    <row r="16360" spans="5:5" x14ac:dyDescent="0.35">
      <c r="E16360" s="78"/>
    </row>
    <row r="16361" spans="5:5" x14ac:dyDescent="0.35">
      <c r="E16361" s="78"/>
    </row>
    <row r="16362" spans="5:5" x14ac:dyDescent="0.35">
      <c r="E16362" s="78"/>
    </row>
    <row r="16363" spans="5:5" x14ac:dyDescent="0.35">
      <c r="E16363" s="78"/>
    </row>
    <row r="16364" spans="5:5" x14ac:dyDescent="0.35">
      <c r="E16364" s="78"/>
    </row>
    <row r="16365" spans="5:5" x14ac:dyDescent="0.35">
      <c r="E16365" s="78"/>
    </row>
    <row r="16366" spans="5:5" x14ac:dyDescent="0.35">
      <c r="E16366" s="78"/>
    </row>
    <row r="16367" spans="5:5" x14ac:dyDescent="0.35">
      <c r="E16367" s="78"/>
    </row>
    <row r="16368" spans="5:5" x14ac:dyDescent="0.35">
      <c r="E16368" s="78"/>
    </row>
    <row r="16369" spans="5:5" x14ac:dyDescent="0.35">
      <c r="E16369" s="78"/>
    </row>
    <row r="16370" spans="5:5" x14ac:dyDescent="0.35">
      <c r="E16370" s="78"/>
    </row>
    <row r="16371" spans="5:5" x14ac:dyDescent="0.35">
      <c r="E16371" s="78"/>
    </row>
    <row r="16372" spans="5:5" x14ac:dyDescent="0.35">
      <c r="E16372" s="78"/>
    </row>
    <row r="16373" spans="5:5" x14ac:dyDescent="0.35">
      <c r="E16373" s="78"/>
    </row>
    <row r="16374" spans="5:5" x14ac:dyDescent="0.35">
      <c r="E16374" s="78"/>
    </row>
    <row r="16375" spans="5:5" x14ac:dyDescent="0.35">
      <c r="E16375" s="78"/>
    </row>
    <row r="16376" spans="5:5" x14ac:dyDescent="0.35">
      <c r="E16376" s="78"/>
    </row>
    <row r="16377" spans="5:5" x14ac:dyDescent="0.35">
      <c r="E16377" s="78"/>
    </row>
    <row r="16378" spans="5:5" x14ac:dyDescent="0.35">
      <c r="E16378" s="78"/>
    </row>
    <row r="16379" spans="5:5" x14ac:dyDescent="0.35">
      <c r="E16379" s="78"/>
    </row>
    <row r="16380" spans="5:5" x14ac:dyDescent="0.35">
      <c r="E16380" s="78"/>
    </row>
    <row r="16381" spans="5:5" x14ac:dyDescent="0.35">
      <c r="E16381" s="78"/>
    </row>
    <row r="16382" spans="5:5" x14ac:dyDescent="0.35">
      <c r="E16382" s="78"/>
    </row>
    <row r="16383" spans="5:5" x14ac:dyDescent="0.35">
      <c r="E16383" s="78"/>
    </row>
    <row r="16384" spans="5:5" x14ac:dyDescent="0.35">
      <c r="E16384" s="78"/>
    </row>
    <row r="16385" spans="5:5" x14ac:dyDescent="0.35">
      <c r="E16385" s="78"/>
    </row>
    <row r="16386" spans="5:5" x14ac:dyDescent="0.35">
      <c r="E16386" s="78"/>
    </row>
    <row r="16387" spans="5:5" x14ac:dyDescent="0.35">
      <c r="E16387" s="78"/>
    </row>
    <row r="16388" spans="5:5" x14ac:dyDescent="0.35">
      <c r="E16388" s="78"/>
    </row>
    <row r="16389" spans="5:5" x14ac:dyDescent="0.35">
      <c r="E16389" s="78"/>
    </row>
    <row r="16390" spans="5:5" x14ac:dyDescent="0.35">
      <c r="E16390" s="78"/>
    </row>
    <row r="16391" spans="5:5" x14ac:dyDescent="0.35">
      <c r="E16391" s="78"/>
    </row>
    <row r="16392" spans="5:5" x14ac:dyDescent="0.35">
      <c r="E16392" s="78"/>
    </row>
    <row r="16393" spans="5:5" x14ac:dyDescent="0.35">
      <c r="E16393" s="78"/>
    </row>
    <row r="16394" spans="5:5" x14ac:dyDescent="0.35">
      <c r="E16394" s="78"/>
    </row>
    <row r="16395" spans="5:5" x14ac:dyDescent="0.35">
      <c r="E16395" s="78"/>
    </row>
    <row r="16396" spans="5:5" x14ac:dyDescent="0.35">
      <c r="E16396" s="78"/>
    </row>
    <row r="16397" spans="5:5" x14ac:dyDescent="0.35">
      <c r="E16397" s="78"/>
    </row>
    <row r="16398" spans="5:5" x14ac:dyDescent="0.35">
      <c r="E16398" s="78"/>
    </row>
    <row r="16399" spans="5:5" x14ac:dyDescent="0.35">
      <c r="E16399" s="78"/>
    </row>
    <row r="16400" spans="5:5" x14ac:dyDescent="0.35">
      <c r="E16400" s="78"/>
    </row>
    <row r="16401" spans="5:5" x14ac:dyDescent="0.35">
      <c r="E16401" s="78"/>
    </row>
    <row r="16402" spans="5:5" x14ac:dyDescent="0.35">
      <c r="E16402" s="78"/>
    </row>
    <row r="16403" spans="5:5" x14ac:dyDescent="0.35">
      <c r="E16403" s="78"/>
    </row>
    <row r="16404" spans="5:5" x14ac:dyDescent="0.35">
      <c r="E16404" s="78"/>
    </row>
    <row r="16405" spans="5:5" x14ac:dyDescent="0.35">
      <c r="E16405" s="78"/>
    </row>
    <row r="16406" spans="5:5" x14ac:dyDescent="0.35">
      <c r="E16406" s="78"/>
    </row>
    <row r="16407" spans="5:5" x14ac:dyDescent="0.35">
      <c r="E16407" s="78"/>
    </row>
    <row r="16408" spans="5:5" x14ac:dyDescent="0.35">
      <c r="E16408" s="78"/>
    </row>
    <row r="16409" spans="5:5" x14ac:dyDescent="0.35">
      <c r="E16409" s="78"/>
    </row>
    <row r="16410" spans="5:5" x14ac:dyDescent="0.35">
      <c r="E16410" s="78"/>
    </row>
    <row r="16411" spans="5:5" x14ac:dyDescent="0.35">
      <c r="E16411" s="78"/>
    </row>
    <row r="16412" spans="5:5" x14ac:dyDescent="0.35">
      <c r="E16412" s="78"/>
    </row>
    <row r="16413" spans="5:5" x14ac:dyDescent="0.35">
      <c r="E16413" s="78"/>
    </row>
    <row r="16414" spans="5:5" x14ac:dyDescent="0.35">
      <c r="E16414" s="78"/>
    </row>
    <row r="16415" spans="5:5" x14ac:dyDescent="0.35">
      <c r="E16415" s="78"/>
    </row>
    <row r="16416" spans="5:5" x14ac:dyDescent="0.35">
      <c r="E16416" s="78"/>
    </row>
    <row r="16417" spans="5:5" x14ac:dyDescent="0.35">
      <c r="E16417" s="78"/>
    </row>
    <row r="16418" spans="5:5" x14ac:dyDescent="0.35">
      <c r="E16418" s="78"/>
    </row>
    <row r="16419" spans="5:5" x14ac:dyDescent="0.35">
      <c r="E16419" s="78"/>
    </row>
    <row r="16420" spans="5:5" x14ac:dyDescent="0.35">
      <c r="E16420" s="78"/>
    </row>
    <row r="16421" spans="5:5" x14ac:dyDescent="0.35">
      <c r="E16421" s="78"/>
    </row>
    <row r="16422" spans="5:5" x14ac:dyDescent="0.35">
      <c r="E16422" s="78"/>
    </row>
    <row r="16423" spans="5:5" x14ac:dyDescent="0.35">
      <c r="E16423" s="78"/>
    </row>
    <row r="16424" spans="5:5" x14ac:dyDescent="0.35">
      <c r="E16424" s="78"/>
    </row>
    <row r="16425" spans="5:5" x14ac:dyDescent="0.35">
      <c r="E16425" s="78"/>
    </row>
    <row r="16426" spans="5:5" x14ac:dyDescent="0.35">
      <c r="E16426" s="78"/>
    </row>
    <row r="16427" spans="5:5" x14ac:dyDescent="0.35">
      <c r="E16427" s="78"/>
    </row>
    <row r="16428" spans="5:5" x14ac:dyDescent="0.35">
      <c r="E16428" s="78"/>
    </row>
    <row r="16429" spans="5:5" x14ac:dyDescent="0.35">
      <c r="E16429" s="78"/>
    </row>
    <row r="16430" spans="5:5" x14ac:dyDescent="0.35">
      <c r="E16430" s="78"/>
    </row>
    <row r="16431" spans="5:5" x14ac:dyDescent="0.35">
      <c r="E16431" s="78"/>
    </row>
    <row r="16432" spans="5:5" x14ac:dyDescent="0.35">
      <c r="E16432" s="78"/>
    </row>
    <row r="16433" spans="5:5" x14ac:dyDescent="0.35">
      <c r="E16433" s="78"/>
    </row>
    <row r="16434" spans="5:5" x14ac:dyDescent="0.35">
      <c r="E16434" s="78"/>
    </row>
    <row r="16435" spans="5:5" x14ac:dyDescent="0.35">
      <c r="E16435" s="78"/>
    </row>
    <row r="16436" spans="5:5" x14ac:dyDescent="0.35">
      <c r="E16436" s="78"/>
    </row>
    <row r="16437" spans="5:5" x14ac:dyDescent="0.35">
      <c r="E16437" s="78"/>
    </row>
    <row r="16438" spans="5:5" x14ac:dyDescent="0.35">
      <c r="E16438" s="78"/>
    </row>
    <row r="16439" spans="5:5" x14ac:dyDescent="0.35">
      <c r="E16439" s="78"/>
    </row>
    <row r="16440" spans="5:5" x14ac:dyDescent="0.35">
      <c r="E16440" s="78"/>
    </row>
    <row r="16441" spans="5:5" x14ac:dyDescent="0.35">
      <c r="E16441" s="78"/>
    </row>
    <row r="16442" spans="5:5" x14ac:dyDescent="0.35">
      <c r="E16442" s="78"/>
    </row>
    <row r="16443" spans="5:5" x14ac:dyDescent="0.35">
      <c r="E16443" s="78"/>
    </row>
    <row r="16444" spans="5:5" x14ac:dyDescent="0.35">
      <c r="E16444" s="78"/>
    </row>
    <row r="16445" spans="5:5" x14ac:dyDescent="0.35">
      <c r="E16445" s="78"/>
    </row>
    <row r="16446" spans="5:5" x14ac:dyDescent="0.35">
      <c r="E16446" s="78"/>
    </row>
    <row r="16447" spans="5:5" x14ac:dyDescent="0.35">
      <c r="E16447" s="78"/>
    </row>
    <row r="16448" spans="5:5" x14ac:dyDescent="0.35">
      <c r="E16448" s="78"/>
    </row>
    <row r="16449" spans="5:5" x14ac:dyDescent="0.35">
      <c r="E16449" s="78"/>
    </row>
    <row r="16450" spans="5:5" x14ac:dyDescent="0.35">
      <c r="E16450" s="78"/>
    </row>
    <row r="16451" spans="5:5" x14ac:dyDescent="0.35">
      <c r="E16451" s="78"/>
    </row>
    <row r="16452" spans="5:5" x14ac:dyDescent="0.35">
      <c r="E16452" s="78"/>
    </row>
    <row r="16453" spans="5:5" x14ac:dyDescent="0.35">
      <c r="E16453" s="78"/>
    </row>
    <row r="16454" spans="5:5" x14ac:dyDescent="0.35">
      <c r="E16454" s="78"/>
    </row>
    <row r="16455" spans="5:5" x14ac:dyDescent="0.35">
      <c r="E16455" s="78"/>
    </row>
    <row r="16456" spans="5:5" x14ac:dyDescent="0.35">
      <c r="E16456" s="78"/>
    </row>
    <row r="16457" spans="5:5" x14ac:dyDescent="0.35">
      <c r="E16457" s="78"/>
    </row>
    <row r="16458" spans="5:5" x14ac:dyDescent="0.35">
      <c r="E16458" s="78"/>
    </row>
    <row r="16459" spans="5:5" x14ac:dyDescent="0.35">
      <c r="E16459" s="78"/>
    </row>
    <row r="16460" spans="5:5" x14ac:dyDescent="0.35">
      <c r="E16460" s="78"/>
    </row>
    <row r="16461" spans="5:5" x14ac:dyDescent="0.35">
      <c r="E16461" s="78"/>
    </row>
    <row r="16462" spans="5:5" x14ac:dyDescent="0.35">
      <c r="E16462" s="78"/>
    </row>
    <row r="16463" spans="5:5" x14ac:dyDescent="0.35">
      <c r="E16463" s="78"/>
    </row>
    <row r="16464" spans="5:5" x14ac:dyDescent="0.35">
      <c r="E16464" s="78"/>
    </row>
    <row r="16465" spans="5:5" x14ac:dyDescent="0.35">
      <c r="E16465" s="78"/>
    </row>
    <row r="16466" spans="5:5" x14ac:dyDescent="0.35">
      <c r="E16466" s="78"/>
    </row>
    <row r="16467" spans="5:5" x14ac:dyDescent="0.35">
      <c r="E16467" s="78"/>
    </row>
    <row r="16468" spans="5:5" x14ac:dyDescent="0.35">
      <c r="E16468" s="78"/>
    </row>
    <row r="16469" spans="5:5" x14ac:dyDescent="0.35">
      <c r="E16469" s="78"/>
    </row>
    <row r="16470" spans="5:5" x14ac:dyDescent="0.35">
      <c r="E16470" s="78"/>
    </row>
    <row r="16471" spans="5:5" x14ac:dyDescent="0.35">
      <c r="E16471" s="78"/>
    </row>
    <row r="16472" spans="5:5" x14ac:dyDescent="0.35">
      <c r="E16472" s="78"/>
    </row>
    <row r="16473" spans="5:5" x14ac:dyDescent="0.35">
      <c r="E16473" s="78"/>
    </row>
    <row r="16474" spans="5:5" x14ac:dyDescent="0.35">
      <c r="E16474" s="78"/>
    </row>
    <row r="16475" spans="5:5" x14ac:dyDescent="0.35">
      <c r="E16475" s="78"/>
    </row>
    <row r="16476" spans="5:5" x14ac:dyDescent="0.35">
      <c r="E16476" s="78"/>
    </row>
    <row r="16477" spans="5:5" x14ac:dyDescent="0.35">
      <c r="E16477" s="78"/>
    </row>
    <row r="16478" spans="5:5" x14ac:dyDescent="0.35">
      <c r="E16478" s="78"/>
    </row>
    <row r="16479" spans="5:5" x14ac:dyDescent="0.35">
      <c r="E16479" s="78"/>
    </row>
    <row r="16480" spans="5:5" x14ac:dyDescent="0.35">
      <c r="E16480" s="78"/>
    </row>
    <row r="16481" spans="5:5" x14ac:dyDescent="0.35">
      <c r="E16481" s="78"/>
    </row>
    <row r="16482" spans="5:5" x14ac:dyDescent="0.35">
      <c r="E16482" s="78"/>
    </row>
    <row r="16483" spans="5:5" x14ac:dyDescent="0.35">
      <c r="E16483" s="78"/>
    </row>
    <row r="16484" spans="5:5" x14ac:dyDescent="0.35">
      <c r="E16484" s="78"/>
    </row>
    <row r="16485" spans="5:5" x14ac:dyDescent="0.35">
      <c r="E16485" s="78"/>
    </row>
    <row r="16486" spans="5:5" x14ac:dyDescent="0.35">
      <c r="E16486" s="78"/>
    </row>
    <row r="16487" spans="5:5" x14ac:dyDescent="0.35">
      <c r="E16487" s="78"/>
    </row>
    <row r="16488" spans="5:5" x14ac:dyDescent="0.35">
      <c r="E16488" s="78"/>
    </row>
    <row r="16489" spans="5:5" x14ac:dyDescent="0.35">
      <c r="E16489" s="78"/>
    </row>
    <row r="16490" spans="5:5" x14ac:dyDescent="0.35">
      <c r="E16490" s="78"/>
    </row>
    <row r="16491" spans="5:5" x14ac:dyDescent="0.35">
      <c r="E16491" s="78"/>
    </row>
    <row r="16492" spans="5:5" x14ac:dyDescent="0.35">
      <c r="E16492" s="78"/>
    </row>
    <row r="16493" spans="5:5" x14ac:dyDescent="0.35">
      <c r="E16493" s="78"/>
    </row>
    <row r="16494" spans="5:5" x14ac:dyDescent="0.35">
      <c r="E16494" s="78"/>
    </row>
    <row r="16495" spans="5:5" x14ac:dyDescent="0.35">
      <c r="E16495" s="78"/>
    </row>
    <row r="16496" spans="5:5" x14ac:dyDescent="0.35">
      <c r="E16496" s="78"/>
    </row>
    <row r="16497" spans="5:5" x14ac:dyDescent="0.35">
      <c r="E16497" s="78"/>
    </row>
    <row r="16498" spans="5:5" x14ac:dyDescent="0.35">
      <c r="E16498" s="78"/>
    </row>
    <row r="16499" spans="5:5" x14ac:dyDescent="0.35">
      <c r="E16499" s="78"/>
    </row>
    <row r="16500" spans="5:5" x14ac:dyDescent="0.35">
      <c r="E16500" s="78"/>
    </row>
    <row r="16501" spans="5:5" x14ac:dyDescent="0.35">
      <c r="E16501" s="78"/>
    </row>
    <row r="16502" spans="5:5" x14ac:dyDescent="0.35">
      <c r="E16502" s="78"/>
    </row>
    <row r="16503" spans="5:5" x14ac:dyDescent="0.35">
      <c r="E16503" s="78"/>
    </row>
    <row r="16504" spans="5:5" x14ac:dyDescent="0.35">
      <c r="E16504" s="78"/>
    </row>
    <row r="16505" spans="5:5" x14ac:dyDescent="0.35">
      <c r="E16505" s="78"/>
    </row>
    <row r="16506" spans="5:5" x14ac:dyDescent="0.35">
      <c r="E16506" s="78"/>
    </row>
    <row r="16507" spans="5:5" x14ac:dyDescent="0.35">
      <c r="E16507" s="78"/>
    </row>
    <row r="16508" spans="5:5" x14ac:dyDescent="0.35">
      <c r="E16508" s="78"/>
    </row>
    <row r="16509" spans="5:5" x14ac:dyDescent="0.35">
      <c r="E16509" s="78"/>
    </row>
    <row r="16510" spans="5:5" x14ac:dyDescent="0.35">
      <c r="E16510" s="78"/>
    </row>
    <row r="16511" spans="5:5" x14ac:dyDescent="0.35">
      <c r="E16511" s="78"/>
    </row>
    <row r="16512" spans="5:5" x14ac:dyDescent="0.35">
      <c r="E16512" s="78"/>
    </row>
    <row r="16513" spans="5:5" x14ac:dyDescent="0.35">
      <c r="E16513" s="78"/>
    </row>
    <row r="16514" spans="5:5" x14ac:dyDescent="0.35">
      <c r="E16514" s="78"/>
    </row>
    <row r="16515" spans="5:5" x14ac:dyDescent="0.35">
      <c r="E16515" s="78"/>
    </row>
    <row r="16516" spans="5:5" x14ac:dyDescent="0.35">
      <c r="E16516" s="78"/>
    </row>
    <row r="16517" spans="5:5" x14ac:dyDescent="0.35">
      <c r="E16517" s="78"/>
    </row>
    <row r="16518" spans="5:5" x14ac:dyDescent="0.35">
      <c r="E16518" s="78"/>
    </row>
    <row r="16519" spans="5:5" x14ac:dyDescent="0.35">
      <c r="E16519" s="78"/>
    </row>
    <row r="16520" spans="5:5" x14ac:dyDescent="0.35">
      <c r="E16520" s="78"/>
    </row>
    <row r="16521" spans="5:5" x14ac:dyDescent="0.35">
      <c r="E16521" s="78"/>
    </row>
    <row r="16522" spans="5:5" x14ac:dyDescent="0.35">
      <c r="E16522" s="78"/>
    </row>
    <row r="16523" spans="5:5" x14ac:dyDescent="0.35">
      <c r="E16523" s="78"/>
    </row>
    <row r="16524" spans="5:5" x14ac:dyDescent="0.35">
      <c r="E16524" s="78"/>
    </row>
    <row r="16525" spans="5:5" x14ac:dyDescent="0.35">
      <c r="E16525" s="78"/>
    </row>
    <row r="16526" spans="5:5" x14ac:dyDescent="0.35">
      <c r="E16526" s="78"/>
    </row>
    <row r="16527" spans="5:5" x14ac:dyDescent="0.35">
      <c r="E16527" s="78"/>
    </row>
    <row r="16528" spans="5:5" x14ac:dyDescent="0.35">
      <c r="E16528" s="78"/>
    </row>
    <row r="16529" spans="5:5" x14ac:dyDescent="0.35">
      <c r="E16529" s="78"/>
    </row>
    <row r="16530" spans="5:5" x14ac:dyDescent="0.35">
      <c r="E16530" s="78"/>
    </row>
    <row r="16531" spans="5:5" x14ac:dyDescent="0.35">
      <c r="E16531" s="78"/>
    </row>
    <row r="16532" spans="5:5" x14ac:dyDescent="0.35">
      <c r="E16532" s="78"/>
    </row>
    <row r="16533" spans="5:5" x14ac:dyDescent="0.35">
      <c r="E16533" s="78"/>
    </row>
    <row r="16534" spans="5:5" x14ac:dyDescent="0.35">
      <c r="E16534" s="78"/>
    </row>
    <row r="16535" spans="5:5" x14ac:dyDescent="0.35">
      <c r="E16535" s="78"/>
    </row>
    <row r="16536" spans="5:5" x14ac:dyDescent="0.35">
      <c r="E16536" s="78"/>
    </row>
    <row r="16537" spans="5:5" x14ac:dyDescent="0.35">
      <c r="E16537" s="78"/>
    </row>
    <row r="16538" spans="5:5" x14ac:dyDescent="0.35">
      <c r="E16538" s="78"/>
    </row>
    <row r="16539" spans="5:5" x14ac:dyDescent="0.35">
      <c r="E16539" s="78"/>
    </row>
    <row r="16540" spans="5:5" x14ac:dyDescent="0.35">
      <c r="E16540" s="78"/>
    </row>
    <row r="16541" spans="5:5" x14ac:dyDescent="0.35">
      <c r="E16541" s="78"/>
    </row>
    <row r="16542" spans="5:5" x14ac:dyDescent="0.35">
      <c r="E16542" s="78"/>
    </row>
    <row r="16543" spans="5:5" x14ac:dyDescent="0.35">
      <c r="E16543" s="78"/>
    </row>
    <row r="16544" spans="5:5" x14ac:dyDescent="0.35">
      <c r="E16544" s="78"/>
    </row>
    <row r="16545" spans="5:5" x14ac:dyDescent="0.35">
      <c r="E16545" s="78"/>
    </row>
    <row r="16546" spans="5:5" x14ac:dyDescent="0.35">
      <c r="E16546" s="78"/>
    </row>
    <row r="16547" spans="5:5" x14ac:dyDescent="0.35">
      <c r="E16547" s="78"/>
    </row>
    <row r="16548" spans="5:5" x14ac:dyDescent="0.35">
      <c r="E16548" s="78"/>
    </row>
    <row r="16549" spans="5:5" x14ac:dyDescent="0.35">
      <c r="E16549" s="78"/>
    </row>
    <row r="16550" spans="5:5" x14ac:dyDescent="0.35">
      <c r="E16550" s="78"/>
    </row>
    <row r="16551" spans="5:5" x14ac:dyDescent="0.35">
      <c r="E16551" s="78"/>
    </row>
    <row r="16552" spans="5:5" x14ac:dyDescent="0.35">
      <c r="E16552" s="78"/>
    </row>
    <row r="16553" spans="5:5" x14ac:dyDescent="0.35">
      <c r="E16553" s="78"/>
    </row>
    <row r="16554" spans="5:5" x14ac:dyDescent="0.35">
      <c r="E16554" s="78"/>
    </row>
    <row r="16555" spans="5:5" x14ac:dyDescent="0.35">
      <c r="E16555" s="78"/>
    </row>
    <row r="16556" spans="5:5" x14ac:dyDescent="0.35">
      <c r="E16556" s="78"/>
    </row>
    <row r="16557" spans="5:5" x14ac:dyDescent="0.35">
      <c r="E16557" s="78"/>
    </row>
    <row r="16558" spans="5:5" x14ac:dyDescent="0.35">
      <c r="E16558" s="78"/>
    </row>
    <row r="16559" spans="5:5" x14ac:dyDescent="0.35">
      <c r="E16559" s="78"/>
    </row>
    <row r="16560" spans="5:5" x14ac:dyDescent="0.35">
      <c r="E16560" s="78"/>
    </row>
    <row r="16561" spans="5:5" x14ac:dyDescent="0.35">
      <c r="E16561" s="78"/>
    </row>
    <row r="16562" spans="5:5" x14ac:dyDescent="0.35">
      <c r="E16562" s="78"/>
    </row>
    <row r="16563" spans="5:5" x14ac:dyDescent="0.35">
      <c r="E16563" s="78"/>
    </row>
    <row r="16564" spans="5:5" x14ac:dyDescent="0.35">
      <c r="E16564" s="78"/>
    </row>
    <row r="16565" spans="5:5" x14ac:dyDescent="0.35">
      <c r="E16565" s="78"/>
    </row>
    <row r="16566" spans="5:5" x14ac:dyDescent="0.35">
      <c r="E16566" s="78"/>
    </row>
    <row r="16567" spans="5:5" x14ac:dyDescent="0.35">
      <c r="E16567" s="78"/>
    </row>
    <row r="16568" spans="5:5" x14ac:dyDescent="0.35">
      <c r="E16568" s="78"/>
    </row>
    <row r="16569" spans="5:5" x14ac:dyDescent="0.35">
      <c r="E16569" s="78"/>
    </row>
    <row r="16570" spans="5:5" x14ac:dyDescent="0.35">
      <c r="E16570" s="78"/>
    </row>
    <row r="16571" spans="5:5" x14ac:dyDescent="0.35">
      <c r="E16571" s="78"/>
    </row>
    <row r="16572" spans="5:5" x14ac:dyDescent="0.35">
      <c r="E16572" s="78"/>
    </row>
    <row r="16573" spans="5:5" x14ac:dyDescent="0.35">
      <c r="E16573" s="78"/>
    </row>
    <row r="16574" spans="5:5" x14ac:dyDescent="0.35">
      <c r="E16574" s="78"/>
    </row>
    <row r="16575" spans="5:5" x14ac:dyDescent="0.35">
      <c r="E16575" s="78"/>
    </row>
    <row r="16576" spans="5:5" x14ac:dyDescent="0.35">
      <c r="E16576" s="78"/>
    </row>
    <row r="16577" spans="5:5" x14ac:dyDescent="0.35">
      <c r="E16577" s="78"/>
    </row>
    <row r="16578" spans="5:5" x14ac:dyDescent="0.35">
      <c r="E16578" s="78"/>
    </row>
    <row r="16579" spans="5:5" x14ac:dyDescent="0.35">
      <c r="E16579" s="78"/>
    </row>
    <row r="16580" spans="5:5" x14ac:dyDescent="0.35">
      <c r="E16580" s="78"/>
    </row>
    <row r="16581" spans="5:5" x14ac:dyDescent="0.35">
      <c r="E16581" s="78"/>
    </row>
    <row r="16582" spans="5:5" x14ac:dyDescent="0.35">
      <c r="E16582" s="78"/>
    </row>
    <row r="16583" spans="5:5" x14ac:dyDescent="0.35">
      <c r="E16583" s="78"/>
    </row>
    <row r="16584" spans="5:5" x14ac:dyDescent="0.35">
      <c r="E16584" s="78"/>
    </row>
    <row r="16585" spans="5:5" x14ac:dyDescent="0.35">
      <c r="E16585" s="78"/>
    </row>
    <row r="16586" spans="5:5" x14ac:dyDescent="0.35">
      <c r="E16586" s="78"/>
    </row>
    <row r="16587" spans="5:5" x14ac:dyDescent="0.35">
      <c r="E16587" s="78"/>
    </row>
    <row r="16588" spans="5:5" x14ac:dyDescent="0.35">
      <c r="E16588" s="78"/>
    </row>
    <row r="16589" spans="5:5" x14ac:dyDescent="0.35">
      <c r="E16589" s="78"/>
    </row>
    <row r="16590" spans="5:5" x14ac:dyDescent="0.35">
      <c r="E16590" s="78"/>
    </row>
    <row r="16591" spans="5:5" x14ac:dyDescent="0.35">
      <c r="E16591" s="78"/>
    </row>
    <row r="16592" spans="5:5" x14ac:dyDescent="0.35">
      <c r="E16592" s="78"/>
    </row>
    <row r="16593" spans="5:5" x14ac:dyDescent="0.35">
      <c r="E16593" s="78"/>
    </row>
    <row r="16594" spans="5:5" x14ac:dyDescent="0.35">
      <c r="E16594" s="78"/>
    </row>
    <row r="16595" spans="5:5" x14ac:dyDescent="0.35">
      <c r="E16595" s="78"/>
    </row>
    <row r="16596" spans="5:5" x14ac:dyDescent="0.35">
      <c r="E16596" s="78"/>
    </row>
    <row r="16597" spans="5:5" x14ac:dyDescent="0.35">
      <c r="E16597" s="78"/>
    </row>
    <row r="16598" spans="5:5" x14ac:dyDescent="0.35">
      <c r="E16598" s="78"/>
    </row>
    <row r="16599" spans="5:5" x14ac:dyDescent="0.35">
      <c r="E16599" s="78"/>
    </row>
    <row r="16600" spans="5:5" x14ac:dyDescent="0.35">
      <c r="E16600" s="78"/>
    </row>
    <row r="16601" spans="5:5" x14ac:dyDescent="0.35">
      <c r="E16601" s="78"/>
    </row>
    <row r="16602" spans="5:5" x14ac:dyDescent="0.35">
      <c r="E16602" s="78"/>
    </row>
    <row r="16603" spans="5:5" x14ac:dyDescent="0.35">
      <c r="E16603" s="78"/>
    </row>
    <row r="16604" spans="5:5" x14ac:dyDescent="0.35">
      <c r="E16604" s="78"/>
    </row>
    <row r="16605" spans="5:5" x14ac:dyDescent="0.35">
      <c r="E16605" s="78"/>
    </row>
    <row r="16606" spans="5:5" x14ac:dyDescent="0.35">
      <c r="E16606" s="78"/>
    </row>
    <row r="16607" spans="5:5" x14ac:dyDescent="0.35">
      <c r="E16607" s="78"/>
    </row>
    <row r="16608" spans="5:5" x14ac:dyDescent="0.35">
      <c r="E16608" s="78"/>
    </row>
    <row r="16609" spans="5:5" x14ac:dyDescent="0.35">
      <c r="E16609" s="78"/>
    </row>
    <row r="16610" spans="5:5" x14ac:dyDescent="0.35">
      <c r="E16610" s="78"/>
    </row>
    <row r="16611" spans="5:5" x14ac:dyDescent="0.35">
      <c r="E16611" s="78"/>
    </row>
    <row r="16612" spans="5:5" x14ac:dyDescent="0.35">
      <c r="E16612" s="78"/>
    </row>
    <row r="16613" spans="5:5" x14ac:dyDescent="0.35">
      <c r="E16613" s="78"/>
    </row>
    <row r="16614" spans="5:5" x14ac:dyDescent="0.35">
      <c r="E16614" s="78"/>
    </row>
    <row r="16615" spans="5:5" x14ac:dyDescent="0.35">
      <c r="E16615" s="78"/>
    </row>
    <row r="16616" spans="5:5" x14ac:dyDescent="0.35">
      <c r="E16616" s="78"/>
    </row>
    <row r="16617" spans="5:5" x14ac:dyDescent="0.35">
      <c r="E16617" s="78"/>
    </row>
    <row r="16618" spans="5:5" x14ac:dyDescent="0.35">
      <c r="E16618" s="78"/>
    </row>
    <row r="16619" spans="5:5" x14ac:dyDescent="0.35">
      <c r="E16619" s="78"/>
    </row>
    <row r="16620" spans="5:5" x14ac:dyDescent="0.35">
      <c r="E16620" s="78"/>
    </row>
    <row r="16621" spans="5:5" x14ac:dyDescent="0.35">
      <c r="E16621" s="78"/>
    </row>
    <row r="16622" spans="5:5" x14ac:dyDescent="0.35">
      <c r="E16622" s="78"/>
    </row>
    <row r="16623" spans="5:5" x14ac:dyDescent="0.35">
      <c r="E16623" s="78"/>
    </row>
    <row r="16624" spans="5:5" x14ac:dyDescent="0.35">
      <c r="E16624" s="78"/>
    </row>
    <row r="16625" spans="5:5" x14ac:dyDescent="0.35">
      <c r="E16625" s="78"/>
    </row>
    <row r="16626" spans="5:5" x14ac:dyDescent="0.35">
      <c r="E16626" s="78"/>
    </row>
    <row r="16627" spans="5:5" x14ac:dyDescent="0.35">
      <c r="E16627" s="78"/>
    </row>
    <row r="16628" spans="5:5" x14ac:dyDescent="0.35">
      <c r="E16628" s="78"/>
    </row>
    <row r="16629" spans="5:5" x14ac:dyDescent="0.35">
      <c r="E16629" s="78"/>
    </row>
    <row r="16630" spans="5:5" x14ac:dyDescent="0.35">
      <c r="E16630" s="78"/>
    </row>
    <row r="16631" spans="5:5" x14ac:dyDescent="0.35">
      <c r="E16631" s="78"/>
    </row>
    <row r="16632" spans="5:5" x14ac:dyDescent="0.35">
      <c r="E16632" s="78"/>
    </row>
    <row r="16633" spans="5:5" x14ac:dyDescent="0.35">
      <c r="E16633" s="78"/>
    </row>
    <row r="16634" spans="5:5" x14ac:dyDescent="0.35">
      <c r="E16634" s="78"/>
    </row>
    <row r="16635" spans="5:5" x14ac:dyDescent="0.35">
      <c r="E16635" s="78"/>
    </row>
    <row r="16636" spans="5:5" x14ac:dyDescent="0.35">
      <c r="E16636" s="78"/>
    </row>
    <row r="16637" spans="5:5" x14ac:dyDescent="0.35">
      <c r="E16637" s="78"/>
    </row>
    <row r="16638" spans="5:5" x14ac:dyDescent="0.35">
      <c r="E16638" s="78"/>
    </row>
    <row r="16639" spans="5:5" x14ac:dyDescent="0.35">
      <c r="E16639" s="78"/>
    </row>
    <row r="16640" spans="5:5" x14ac:dyDescent="0.35">
      <c r="E16640" s="78"/>
    </row>
    <row r="16641" spans="5:5" x14ac:dyDescent="0.35">
      <c r="E16641" s="78"/>
    </row>
    <row r="16642" spans="5:5" x14ac:dyDescent="0.35">
      <c r="E16642" s="78"/>
    </row>
    <row r="16643" spans="5:5" x14ac:dyDescent="0.35">
      <c r="E16643" s="78"/>
    </row>
    <row r="16644" spans="5:5" x14ac:dyDescent="0.35">
      <c r="E16644" s="78"/>
    </row>
    <row r="16645" spans="5:5" x14ac:dyDescent="0.35">
      <c r="E16645" s="78"/>
    </row>
    <row r="16646" spans="5:5" x14ac:dyDescent="0.35">
      <c r="E16646" s="78"/>
    </row>
    <row r="16647" spans="5:5" x14ac:dyDescent="0.35">
      <c r="E16647" s="78"/>
    </row>
    <row r="16648" spans="5:5" x14ac:dyDescent="0.35">
      <c r="E16648" s="78"/>
    </row>
    <row r="16649" spans="5:5" x14ac:dyDescent="0.35">
      <c r="E16649" s="78"/>
    </row>
    <row r="16650" spans="5:5" x14ac:dyDescent="0.35">
      <c r="E16650" s="78"/>
    </row>
    <row r="16651" spans="5:5" x14ac:dyDescent="0.35">
      <c r="E16651" s="78"/>
    </row>
    <row r="16652" spans="5:5" x14ac:dyDescent="0.35">
      <c r="E16652" s="78"/>
    </row>
    <row r="16653" spans="5:5" x14ac:dyDescent="0.35">
      <c r="E16653" s="78"/>
    </row>
    <row r="16654" spans="5:5" x14ac:dyDescent="0.35">
      <c r="E16654" s="78"/>
    </row>
    <row r="16655" spans="5:5" x14ac:dyDescent="0.35">
      <c r="E16655" s="78"/>
    </row>
    <row r="16656" spans="5:5" x14ac:dyDescent="0.35">
      <c r="E16656" s="78"/>
    </row>
    <row r="16657" spans="5:5" x14ac:dyDescent="0.35">
      <c r="E16657" s="78"/>
    </row>
    <row r="16658" spans="5:5" x14ac:dyDescent="0.35">
      <c r="E16658" s="78"/>
    </row>
    <row r="16659" spans="5:5" x14ac:dyDescent="0.35">
      <c r="E16659" s="78"/>
    </row>
    <row r="16660" spans="5:5" x14ac:dyDescent="0.35">
      <c r="E16660" s="78"/>
    </row>
    <row r="16661" spans="5:5" x14ac:dyDescent="0.35">
      <c r="E16661" s="78"/>
    </row>
    <row r="16662" spans="5:5" x14ac:dyDescent="0.35">
      <c r="E16662" s="78"/>
    </row>
    <row r="16663" spans="5:5" x14ac:dyDescent="0.35">
      <c r="E16663" s="78"/>
    </row>
    <row r="16664" spans="5:5" x14ac:dyDescent="0.35">
      <c r="E16664" s="78"/>
    </row>
    <row r="16665" spans="5:5" x14ac:dyDescent="0.35">
      <c r="E16665" s="78"/>
    </row>
    <row r="16666" spans="5:5" x14ac:dyDescent="0.35">
      <c r="E16666" s="78"/>
    </row>
    <row r="16667" spans="5:5" x14ac:dyDescent="0.35">
      <c r="E16667" s="78"/>
    </row>
    <row r="16668" spans="5:5" x14ac:dyDescent="0.35">
      <c r="E16668" s="78"/>
    </row>
    <row r="16669" spans="5:5" x14ac:dyDescent="0.35">
      <c r="E16669" s="78"/>
    </row>
    <row r="16670" spans="5:5" x14ac:dyDescent="0.35">
      <c r="E16670" s="78"/>
    </row>
    <row r="16671" spans="5:5" x14ac:dyDescent="0.35">
      <c r="E16671" s="78"/>
    </row>
    <row r="16672" spans="5:5" x14ac:dyDescent="0.35">
      <c r="E16672" s="78"/>
    </row>
    <row r="16673" spans="5:5" x14ac:dyDescent="0.35">
      <c r="E16673" s="78"/>
    </row>
    <row r="16674" spans="5:5" x14ac:dyDescent="0.35">
      <c r="E16674" s="78"/>
    </row>
    <row r="16675" spans="5:5" x14ac:dyDescent="0.35">
      <c r="E16675" s="78"/>
    </row>
    <row r="16676" spans="5:5" x14ac:dyDescent="0.35">
      <c r="E16676" s="78"/>
    </row>
    <row r="16677" spans="5:5" x14ac:dyDescent="0.35">
      <c r="E16677" s="78"/>
    </row>
    <row r="16678" spans="5:5" x14ac:dyDescent="0.35">
      <c r="E16678" s="78"/>
    </row>
    <row r="16679" spans="5:5" x14ac:dyDescent="0.35">
      <c r="E16679" s="78"/>
    </row>
    <row r="16680" spans="5:5" x14ac:dyDescent="0.35">
      <c r="E16680" s="78"/>
    </row>
    <row r="16681" spans="5:5" x14ac:dyDescent="0.35">
      <c r="E16681" s="78"/>
    </row>
    <row r="16682" spans="5:5" x14ac:dyDescent="0.35">
      <c r="E16682" s="78"/>
    </row>
    <row r="16683" spans="5:5" x14ac:dyDescent="0.35">
      <c r="E16683" s="78"/>
    </row>
    <row r="16684" spans="5:5" x14ac:dyDescent="0.35">
      <c r="E16684" s="78"/>
    </row>
    <row r="16685" spans="5:5" x14ac:dyDescent="0.35">
      <c r="E16685" s="78"/>
    </row>
    <row r="16686" spans="5:5" x14ac:dyDescent="0.35">
      <c r="E16686" s="78"/>
    </row>
    <row r="16687" spans="5:5" x14ac:dyDescent="0.35">
      <c r="E16687" s="78"/>
    </row>
    <row r="16688" spans="5:5" x14ac:dyDescent="0.35">
      <c r="E16688" s="78"/>
    </row>
    <row r="16689" spans="5:5" x14ac:dyDescent="0.35">
      <c r="E16689" s="78"/>
    </row>
    <row r="16690" spans="5:5" x14ac:dyDescent="0.35">
      <c r="E16690" s="78"/>
    </row>
    <row r="16691" spans="5:5" x14ac:dyDescent="0.35">
      <c r="E16691" s="78"/>
    </row>
    <row r="16692" spans="5:5" x14ac:dyDescent="0.35">
      <c r="E16692" s="78"/>
    </row>
    <row r="16693" spans="5:5" x14ac:dyDescent="0.35">
      <c r="E16693" s="78"/>
    </row>
    <row r="16694" spans="5:5" x14ac:dyDescent="0.35">
      <c r="E16694" s="78"/>
    </row>
    <row r="16695" spans="5:5" x14ac:dyDescent="0.35">
      <c r="E16695" s="78"/>
    </row>
    <row r="16696" spans="5:5" x14ac:dyDescent="0.35">
      <c r="E16696" s="78"/>
    </row>
    <row r="16697" spans="5:5" x14ac:dyDescent="0.35">
      <c r="E16697" s="78"/>
    </row>
    <row r="16698" spans="5:5" x14ac:dyDescent="0.35">
      <c r="E16698" s="78"/>
    </row>
    <row r="16699" spans="5:5" x14ac:dyDescent="0.35">
      <c r="E16699" s="78"/>
    </row>
    <row r="16700" spans="5:5" x14ac:dyDescent="0.35">
      <c r="E16700" s="78"/>
    </row>
    <row r="16701" spans="5:5" x14ac:dyDescent="0.35">
      <c r="E16701" s="78"/>
    </row>
    <row r="16702" spans="5:5" x14ac:dyDescent="0.35">
      <c r="E16702" s="78"/>
    </row>
    <row r="16703" spans="5:5" x14ac:dyDescent="0.35">
      <c r="E16703" s="78"/>
    </row>
    <row r="16704" spans="5:5" x14ac:dyDescent="0.35">
      <c r="E16704" s="78"/>
    </row>
    <row r="16705" spans="5:5" x14ac:dyDescent="0.35">
      <c r="E16705" s="78"/>
    </row>
    <row r="16706" spans="5:5" x14ac:dyDescent="0.35">
      <c r="E16706" s="78"/>
    </row>
    <row r="16707" spans="5:5" x14ac:dyDescent="0.35">
      <c r="E16707" s="78"/>
    </row>
    <row r="16708" spans="5:5" x14ac:dyDescent="0.35">
      <c r="E16708" s="78"/>
    </row>
    <row r="16709" spans="5:5" x14ac:dyDescent="0.35">
      <c r="E16709" s="78"/>
    </row>
    <row r="16710" spans="5:5" x14ac:dyDescent="0.35">
      <c r="E16710" s="78"/>
    </row>
    <row r="16711" spans="5:5" x14ac:dyDescent="0.35">
      <c r="E16711" s="78"/>
    </row>
    <row r="16712" spans="5:5" x14ac:dyDescent="0.35">
      <c r="E16712" s="78"/>
    </row>
    <row r="16713" spans="5:5" x14ac:dyDescent="0.35">
      <c r="E16713" s="78"/>
    </row>
    <row r="16714" spans="5:5" x14ac:dyDescent="0.35">
      <c r="E16714" s="78"/>
    </row>
    <row r="16715" spans="5:5" x14ac:dyDescent="0.35">
      <c r="E16715" s="78"/>
    </row>
    <row r="16716" spans="5:5" x14ac:dyDescent="0.35">
      <c r="E16716" s="78"/>
    </row>
    <row r="16717" spans="5:5" x14ac:dyDescent="0.35">
      <c r="E16717" s="78"/>
    </row>
    <row r="16718" spans="5:5" x14ac:dyDescent="0.35">
      <c r="E16718" s="78"/>
    </row>
    <row r="16719" spans="5:5" x14ac:dyDescent="0.35">
      <c r="E16719" s="78"/>
    </row>
    <row r="16720" spans="5:5" x14ac:dyDescent="0.35">
      <c r="E16720" s="78"/>
    </row>
    <row r="16721" spans="5:5" x14ac:dyDescent="0.35">
      <c r="E16721" s="78"/>
    </row>
    <row r="16722" spans="5:5" x14ac:dyDescent="0.35">
      <c r="E16722" s="78"/>
    </row>
    <row r="16723" spans="5:5" x14ac:dyDescent="0.35">
      <c r="E16723" s="78"/>
    </row>
    <row r="16724" spans="5:5" x14ac:dyDescent="0.35">
      <c r="E16724" s="78"/>
    </row>
    <row r="16725" spans="5:5" x14ac:dyDescent="0.35">
      <c r="E16725" s="78"/>
    </row>
    <row r="16726" spans="5:5" x14ac:dyDescent="0.35">
      <c r="E16726" s="78"/>
    </row>
    <row r="16727" spans="5:5" x14ac:dyDescent="0.35">
      <c r="E16727" s="78"/>
    </row>
    <row r="16728" spans="5:5" x14ac:dyDescent="0.35">
      <c r="E16728" s="78"/>
    </row>
    <row r="16729" spans="5:5" x14ac:dyDescent="0.35">
      <c r="E16729" s="78"/>
    </row>
    <row r="16730" spans="5:5" x14ac:dyDescent="0.35">
      <c r="E16730" s="78"/>
    </row>
    <row r="16731" spans="5:5" x14ac:dyDescent="0.35">
      <c r="E16731" s="78"/>
    </row>
    <row r="16732" spans="5:5" x14ac:dyDescent="0.35">
      <c r="E16732" s="78"/>
    </row>
    <row r="16733" spans="5:5" x14ac:dyDescent="0.35">
      <c r="E16733" s="78"/>
    </row>
    <row r="16734" spans="5:5" x14ac:dyDescent="0.35">
      <c r="E16734" s="78"/>
    </row>
    <row r="16735" spans="5:5" x14ac:dyDescent="0.35">
      <c r="E16735" s="78"/>
    </row>
    <row r="16736" spans="5:5" x14ac:dyDescent="0.35">
      <c r="E16736" s="78"/>
    </row>
    <row r="16737" spans="5:5" x14ac:dyDescent="0.35">
      <c r="E16737" s="78"/>
    </row>
    <row r="16738" spans="5:5" x14ac:dyDescent="0.35">
      <c r="E16738" s="78"/>
    </row>
    <row r="16739" spans="5:5" x14ac:dyDescent="0.35">
      <c r="E16739" s="78"/>
    </row>
    <row r="16740" spans="5:5" x14ac:dyDescent="0.35">
      <c r="E16740" s="78"/>
    </row>
    <row r="16741" spans="5:5" x14ac:dyDescent="0.35">
      <c r="E16741" s="78"/>
    </row>
    <row r="16742" spans="5:5" x14ac:dyDescent="0.35">
      <c r="E16742" s="78"/>
    </row>
    <row r="16743" spans="5:5" x14ac:dyDescent="0.35">
      <c r="E16743" s="78"/>
    </row>
    <row r="16744" spans="5:5" x14ac:dyDescent="0.35">
      <c r="E16744" s="78"/>
    </row>
    <row r="16745" spans="5:5" x14ac:dyDescent="0.35">
      <c r="E16745" s="78"/>
    </row>
    <row r="16746" spans="5:5" x14ac:dyDescent="0.35">
      <c r="E16746" s="78"/>
    </row>
    <row r="16747" spans="5:5" x14ac:dyDescent="0.35">
      <c r="E16747" s="78"/>
    </row>
    <row r="16748" spans="5:5" x14ac:dyDescent="0.35">
      <c r="E16748" s="78"/>
    </row>
    <row r="16749" spans="5:5" x14ac:dyDescent="0.35">
      <c r="E16749" s="78"/>
    </row>
    <row r="16750" spans="5:5" x14ac:dyDescent="0.35">
      <c r="E16750" s="78"/>
    </row>
    <row r="16751" spans="5:5" x14ac:dyDescent="0.35">
      <c r="E16751" s="78"/>
    </row>
    <row r="16752" spans="5:5" x14ac:dyDescent="0.35">
      <c r="E16752" s="78"/>
    </row>
    <row r="16753" spans="5:5" x14ac:dyDescent="0.35">
      <c r="E16753" s="78"/>
    </row>
    <row r="16754" spans="5:5" x14ac:dyDescent="0.35">
      <c r="E16754" s="78"/>
    </row>
    <row r="16755" spans="5:5" x14ac:dyDescent="0.35">
      <c r="E16755" s="78"/>
    </row>
    <row r="16756" spans="5:5" x14ac:dyDescent="0.35">
      <c r="E16756" s="78"/>
    </row>
    <row r="16757" spans="5:5" x14ac:dyDescent="0.35">
      <c r="E16757" s="78"/>
    </row>
    <row r="16758" spans="5:5" x14ac:dyDescent="0.35">
      <c r="E16758" s="78"/>
    </row>
    <row r="16759" spans="5:5" x14ac:dyDescent="0.35">
      <c r="E16759" s="78"/>
    </row>
    <row r="16760" spans="5:5" x14ac:dyDescent="0.35">
      <c r="E16760" s="78"/>
    </row>
    <row r="16761" spans="5:5" x14ac:dyDescent="0.35">
      <c r="E16761" s="78"/>
    </row>
    <row r="16762" spans="5:5" x14ac:dyDescent="0.35">
      <c r="E16762" s="78"/>
    </row>
    <row r="16763" spans="5:5" x14ac:dyDescent="0.35">
      <c r="E16763" s="78"/>
    </row>
    <row r="16764" spans="5:5" x14ac:dyDescent="0.35">
      <c r="E16764" s="78"/>
    </row>
    <row r="16765" spans="5:5" x14ac:dyDescent="0.35">
      <c r="E16765" s="78"/>
    </row>
    <row r="16766" spans="5:5" x14ac:dyDescent="0.35">
      <c r="E16766" s="78"/>
    </row>
    <row r="16767" spans="5:5" x14ac:dyDescent="0.35">
      <c r="E16767" s="78"/>
    </row>
    <row r="16768" spans="5:5" x14ac:dyDescent="0.35">
      <c r="E16768" s="78"/>
    </row>
    <row r="16769" spans="5:5" x14ac:dyDescent="0.35">
      <c r="E16769" s="78"/>
    </row>
    <row r="16770" spans="5:5" x14ac:dyDescent="0.35">
      <c r="E16770" s="78"/>
    </row>
    <row r="16771" spans="5:5" x14ac:dyDescent="0.35">
      <c r="E16771" s="78"/>
    </row>
    <row r="16772" spans="5:5" x14ac:dyDescent="0.35">
      <c r="E16772" s="78"/>
    </row>
    <row r="16773" spans="5:5" x14ac:dyDescent="0.35">
      <c r="E16773" s="78"/>
    </row>
    <row r="16774" spans="5:5" x14ac:dyDescent="0.35">
      <c r="E16774" s="78"/>
    </row>
    <row r="16775" spans="5:5" x14ac:dyDescent="0.35">
      <c r="E16775" s="78"/>
    </row>
    <row r="16776" spans="5:5" x14ac:dyDescent="0.35">
      <c r="E16776" s="78"/>
    </row>
    <row r="16777" spans="5:5" x14ac:dyDescent="0.35">
      <c r="E16777" s="78"/>
    </row>
    <row r="16778" spans="5:5" x14ac:dyDescent="0.35">
      <c r="E16778" s="78"/>
    </row>
    <row r="16779" spans="5:5" x14ac:dyDescent="0.35">
      <c r="E16779" s="78"/>
    </row>
    <row r="16780" spans="5:5" x14ac:dyDescent="0.35">
      <c r="E16780" s="78"/>
    </row>
    <row r="16781" spans="5:5" x14ac:dyDescent="0.35">
      <c r="E16781" s="78"/>
    </row>
    <row r="16782" spans="5:5" x14ac:dyDescent="0.35">
      <c r="E16782" s="78"/>
    </row>
    <row r="16783" spans="5:5" x14ac:dyDescent="0.35">
      <c r="E16783" s="78"/>
    </row>
    <row r="16784" spans="5:5" x14ac:dyDescent="0.35">
      <c r="E16784" s="78"/>
    </row>
    <row r="16785" spans="5:5" x14ac:dyDescent="0.35">
      <c r="E16785" s="78"/>
    </row>
    <row r="16786" spans="5:5" x14ac:dyDescent="0.35">
      <c r="E16786" s="78"/>
    </row>
    <row r="16787" spans="5:5" x14ac:dyDescent="0.35">
      <c r="E16787" s="78"/>
    </row>
    <row r="16788" spans="5:5" x14ac:dyDescent="0.35">
      <c r="E16788" s="78"/>
    </row>
    <row r="16789" spans="5:5" x14ac:dyDescent="0.35">
      <c r="E16789" s="78"/>
    </row>
    <row r="16790" spans="5:5" x14ac:dyDescent="0.35">
      <c r="E16790" s="78"/>
    </row>
    <row r="16791" spans="5:5" x14ac:dyDescent="0.35">
      <c r="E16791" s="78"/>
    </row>
    <row r="16792" spans="5:5" x14ac:dyDescent="0.35">
      <c r="E16792" s="78"/>
    </row>
    <row r="16793" spans="5:5" x14ac:dyDescent="0.35">
      <c r="E16793" s="78"/>
    </row>
    <row r="16794" spans="5:5" x14ac:dyDescent="0.35">
      <c r="E16794" s="78"/>
    </row>
    <row r="16795" spans="5:5" x14ac:dyDescent="0.35">
      <c r="E16795" s="78"/>
    </row>
    <row r="16796" spans="5:5" x14ac:dyDescent="0.35">
      <c r="E16796" s="78"/>
    </row>
    <row r="16797" spans="5:5" x14ac:dyDescent="0.35">
      <c r="E16797" s="78"/>
    </row>
    <row r="16798" spans="5:5" x14ac:dyDescent="0.35">
      <c r="E16798" s="78"/>
    </row>
    <row r="16799" spans="5:5" x14ac:dyDescent="0.35">
      <c r="E16799" s="78"/>
    </row>
    <row r="16800" spans="5:5" x14ac:dyDescent="0.35">
      <c r="E16800" s="78"/>
    </row>
    <row r="16801" spans="5:5" x14ac:dyDescent="0.35">
      <c r="E16801" s="78"/>
    </row>
    <row r="16802" spans="5:5" x14ac:dyDescent="0.35">
      <c r="E16802" s="78"/>
    </row>
    <row r="16803" spans="5:5" x14ac:dyDescent="0.35">
      <c r="E16803" s="78"/>
    </row>
    <row r="16804" spans="5:5" x14ac:dyDescent="0.35">
      <c r="E16804" s="78"/>
    </row>
    <row r="16805" spans="5:5" x14ac:dyDescent="0.35">
      <c r="E16805" s="78"/>
    </row>
    <row r="16806" spans="5:5" x14ac:dyDescent="0.35">
      <c r="E16806" s="78"/>
    </row>
    <row r="16807" spans="5:5" x14ac:dyDescent="0.35">
      <c r="E16807" s="78"/>
    </row>
    <row r="16808" spans="5:5" x14ac:dyDescent="0.35">
      <c r="E16808" s="78"/>
    </row>
    <row r="16809" spans="5:5" x14ac:dyDescent="0.35">
      <c r="E16809" s="78"/>
    </row>
    <row r="16810" spans="5:5" x14ac:dyDescent="0.35">
      <c r="E16810" s="78"/>
    </row>
    <row r="16811" spans="5:5" x14ac:dyDescent="0.35">
      <c r="E16811" s="78"/>
    </row>
    <row r="16812" spans="5:5" x14ac:dyDescent="0.35">
      <c r="E16812" s="78"/>
    </row>
    <row r="16813" spans="5:5" x14ac:dyDescent="0.35">
      <c r="E16813" s="78"/>
    </row>
    <row r="16814" spans="5:5" x14ac:dyDescent="0.35">
      <c r="E16814" s="78"/>
    </row>
    <row r="16815" spans="5:5" x14ac:dyDescent="0.35">
      <c r="E16815" s="78"/>
    </row>
    <row r="16816" spans="5:5" x14ac:dyDescent="0.35">
      <c r="E16816" s="78"/>
    </row>
    <row r="16817" spans="5:5" x14ac:dyDescent="0.35">
      <c r="E16817" s="78"/>
    </row>
    <row r="16818" spans="5:5" x14ac:dyDescent="0.35">
      <c r="E16818" s="78"/>
    </row>
    <row r="16819" spans="5:5" x14ac:dyDescent="0.35">
      <c r="E16819" s="78"/>
    </row>
    <row r="16820" spans="5:5" x14ac:dyDescent="0.35">
      <c r="E16820" s="78"/>
    </row>
    <row r="16821" spans="5:5" x14ac:dyDescent="0.35">
      <c r="E16821" s="78"/>
    </row>
    <row r="16822" spans="5:5" x14ac:dyDescent="0.35">
      <c r="E16822" s="78"/>
    </row>
    <row r="16823" spans="5:5" x14ac:dyDescent="0.35">
      <c r="E16823" s="78"/>
    </row>
    <row r="16824" spans="5:5" x14ac:dyDescent="0.35">
      <c r="E16824" s="78"/>
    </row>
    <row r="16825" spans="5:5" x14ac:dyDescent="0.35">
      <c r="E16825" s="78"/>
    </row>
    <row r="16826" spans="5:5" x14ac:dyDescent="0.35">
      <c r="E16826" s="78"/>
    </row>
    <row r="16827" spans="5:5" x14ac:dyDescent="0.35">
      <c r="E16827" s="78"/>
    </row>
    <row r="16828" spans="5:5" x14ac:dyDescent="0.35">
      <c r="E16828" s="78"/>
    </row>
    <row r="16829" spans="5:5" x14ac:dyDescent="0.35">
      <c r="E16829" s="78"/>
    </row>
    <row r="16830" spans="5:5" x14ac:dyDescent="0.35">
      <c r="E16830" s="78"/>
    </row>
    <row r="16831" spans="5:5" x14ac:dyDescent="0.35">
      <c r="E16831" s="78"/>
    </row>
    <row r="16832" spans="5:5" x14ac:dyDescent="0.35">
      <c r="E16832" s="78"/>
    </row>
    <row r="16833" spans="5:5" x14ac:dyDescent="0.35">
      <c r="E16833" s="78"/>
    </row>
    <row r="16834" spans="5:5" x14ac:dyDescent="0.35">
      <c r="E16834" s="78"/>
    </row>
    <row r="16835" spans="5:5" x14ac:dyDescent="0.35">
      <c r="E16835" s="78"/>
    </row>
    <row r="16836" spans="5:5" x14ac:dyDescent="0.35">
      <c r="E16836" s="78"/>
    </row>
    <row r="16837" spans="5:5" x14ac:dyDescent="0.35">
      <c r="E16837" s="78"/>
    </row>
    <row r="16838" spans="5:5" x14ac:dyDescent="0.35">
      <c r="E16838" s="78"/>
    </row>
    <row r="16839" spans="5:5" x14ac:dyDescent="0.35">
      <c r="E16839" s="78"/>
    </row>
    <row r="16840" spans="5:5" x14ac:dyDescent="0.35">
      <c r="E16840" s="78"/>
    </row>
    <row r="16841" spans="5:5" x14ac:dyDescent="0.35">
      <c r="E16841" s="78"/>
    </row>
    <row r="16842" spans="5:5" x14ac:dyDescent="0.35">
      <c r="E16842" s="78"/>
    </row>
    <row r="16843" spans="5:5" x14ac:dyDescent="0.35">
      <c r="E16843" s="78"/>
    </row>
    <row r="16844" spans="5:5" x14ac:dyDescent="0.35">
      <c r="E16844" s="78"/>
    </row>
    <row r="16845" spans="5:5" x14ac:dyDescent="0.35">
      <c r="E16845" s="78"/>
    </row>
    <row r="16846" spans="5:5" x14ac:dyDescent="0.35">
      <c r="E16846" s="78"/>
    </row>
    <row r="16847" spans="5:5" x14ac:dyDescent="0.35">
      <c r="E16847" s="78"/>
    </row>
    <row r="16848" spans="5:5" x14ac:dyDescent="0.35">
      <c r="E16848" s="78"/>
    </row>
    <row r="16849" spans="5:5" x14ac:dyDescent="0.35">
      <c r="E16849" s="78"/>
    </row>
    <row r="16850" spans="5:5" x14ac:dyDescent="0.35">
      <c r="E16850" s="78"/>
    </row>
    <row r="16851" spans="5:5" x14ac:dyDescent="0.35">
      <c r="E16851" s="78"/>
    </row>
    <row r="16852" spans="5:5" x14ac:dyDescent="0.35">
      <c r="E16852" s="78"/>
    </row>
    <row r="16853" spans="5:5" x14ac:dyDescent="0.35">
      <c r="E16853" s="78"/>
    </row>
    <row r="16854" spans="5:5" x14ac:dyDescent="0.35">
      <c r="E16854" s="78"/>
    </row>
    <row r="16855" spans="5:5" x14ac:dyDescent="0.35">
      <c r="E16855" s="78"/>
    </row>
    <row r="16856" spans="5:5" x14ac:dyDescent="0.35">
      <c r="E16856" s="78"/>
    </row>
    <row r="16857" spans="5:5" x14ac:dyDescent="0.35">
      <c r="E16857" s="78"/>
    </row>
    <row r="16858" spans="5:5" x14ac:dyDescent="0.35">
      <c r="E16858" s="78"/>
    </row>
    <row r="16859" spans="5:5" x14ac:dyDescent="0.35">
      <c r="E16859" s="78"/>
    </row>
    <row r="16860" spans="5:5" x14ac:dyDescent="0.35">
      <c r="E16860" s="78"/>
    </row>
    <row r="16861" spans="5:5" x14ac:dyDescent="0.35">
      <c r="E16861" s="78"/>
    </row>
    <row r="16862" spans="5:5" x14ac:dyDescent="0.35">
      <c r="E16862" s="78"/>
    </row>
    <row r="16863" spans="5:5" x14ac:dyDescent="0.35">
      <c r="E16863" s="78"/>
    </row>
    <row r="16864" spans="5:5" x14ac:dyDescent="0.35">
      <c r="E16864" s="78"/>
    </row>
    <row r="16865" spans="5:5" x14ac:dyDescent="0.35">
      <c r="E16865" s="78"/>
    </row>
    <row r="16866" spans="5:5" x14ac:dyDescent="0.35">
      <c r="E16866" s="78"/>
    </row>
    <row r="16867" spans="5:5" x14ac:dyDescent="0.35">
      <c r="E16867" s="78"/>
    </row>
    <row r="16868" spans="5:5" x14ac:dyDescent="0.35">
      <c r="E16868" s="78"/>
    </row>
    <row r="16869" spans="5:5" x14ac:dyDescent="0.35">
      <c r="E16869" s="78"/>
    </row>
    <row r="16870" spans="5:5" x14ac:dyDescent="0.35">
      <c r="E16870" s="78"/>
    </row>
    <row r="16871" spans="5:5" x14ac:dyDescent="0.35">
      <c r="E16871" s="78"/>
    </row>
    <row r="16872" spans="5:5" x14ac:dyDescent="0.35">
      <c r="E16872" s="78"/>
    </row>
    <row r="16873" spans="5:5" x14ac:dyDescent="0.35">
      <c r="E16873" s="78"/>
    </row>
    <row r="16874" spans="5:5" x14ac:dyDescent="0.35">
      <c r="E16874" s="78"/>
    </row>
    <row r="16875" spans="5:5" x14ac:dyDescent="0.35">
      <c r="E16875" s="78"/>
    </row>
    <row r="16876" spans="5:5" x14ac:dyDescent="0.35">
      <c r="E16876" s="78"/>
    </row>
    <row r="16877" spans="5:5" x14ac:dyDescent="0.35">
      <c r="E16877" s="78"/>
    </row>
    <row r="16878" spans="5:5" x14ac:dyDescent="0.35">
      <c r="E16878" s="78"/>
    </row>
    <row r="16879" spans="5:5" x14ac:dyDescent="0.35">
      <c r="E16879" s="78"/>
    </row>
    <row r="16880" spans="5:5" x14ac:dyDescent="0.35">
      <c r="E16880" s="78"/>
    </row>
    <row r="16881" spans="5:5" x14ac:dyDescent="0.35">
      <c r="E16881" s="78"/>
    </row>
    <row r="16882" spans="5:5" x14ac:dyDescent="0.35">
      <c r="E16882" s="78"/>
    </row>
    <row r="16883" spans="5:5" x14ac:dyDescent="0.35">
      <c r="E16883" s="78"/>
    </row>
    <row r="16884" spans="5:5" x14ac:dyDescent="0.35">
      <c r="E16884" s="78"/>
    </row>
    <row r="16885" spans="5:5" x14ac:dyDescent="0.35">
      <c r="E16885" s="78"/>
    </row>
    <row r="16886" spans="5:5" x14ac:dyDescent="0.35">
      <c r="E16886" s="78"/>
    </row>
    <row r="16887" spans="5:5" x14ac:dyDescent="0.35">
      <c r="E16887" s="78"/>
    </row>
    <row r="16888" spans="5:5" x14ac:dyDescent="0.35">
      <c r="E16888" s="78"/>
    </row>
    <row r="16889" spans="5:5" x14ac:dyDescent="0.35">
      <c r="E16889" s="78"/>
    </row>
    <row r="16890" spans="5:5" x14ac:dyDescent="0.35">
      <c r="E16890" s="78"/>
    </row>
    <row r="16891" spans="5:5" x14ac:dyDescent="0.35">
      <c r="E16891" s="78"/>
    </row>
    <row r="16892" spans="5:5" x14ac:dyDescent="0.35">
      <c r="E16892" s="78"/>
    </row>
    <row r="16893" spans="5:5" x14ac:dyDescent="0.35">
      <c r="E16893" s="78"/>
    </row>
    <row r="16894" spans="5:5" x14ac:dyDescent="0.35">
      <c r="E16894" s="78"/>
    </row>
    <row r="16895" spans="5:5" x14ac:dyDescent="0.35">
      <c r="E16895" s="78"/>
    </row>
    <row r="16896" spans="5:5" x14ac:dyDescent="0.35">
      <c r="E16896" s="78"/>
    </row>
    <row r="16897" spans="5:5" x14ac:dyDescent="0.35">
      <c r="E16897" s="78"/>
    </row>
    <row r="16898" spans="5:5" x14ac:dyDescent="0.35">
      <c r="E16898" s="78"/>
    </row>
    <row r="16899" spans="5:5" x14ac:dyDescent="0.35">
      <c r="E16899" s="78"/>
    </row>
    <row r="16900" spans="5:5" x14ac:dyDescent="0.35">
      <c r="E16900" s="78"/>
    </row>
    <row r="16901" spans="5:5" x14ac:dyDescent="0.35">
      <c r="E16901" s="78"/>
    </row>
    <row r="16902" spans="5:5" x14ac:dyDescent="0.35">
      <c r="E16902" s="78"/>
    </row>
    <row r="16903" spans="5:5" x14ac:dyDescent="0.35">
      <c r="E16903" s="78"/>
    </row>
    <row r="16904" spans="5:5" x14ac:dyDescent="0.35">
      <c r="E16904" s="78"/>
    </row>
    <row r="16905" spans="5:5" x14ac:dyDescent="0.35">
      <c r="E16905" s="78"/>
    </row>
    <row r="16906" spans="5:5" x14ac:dyDescent="0.35">
      <c r="E16906" s="78"/>
    </row>
    <row r="16907" spans="5:5" x14ac:dyDescent="0.35">
      <c r="E16907" s="78"/>
    </row>
    <row r="16908" spans="5:5" x14ac:dyDescent="0.35">
      <c r="E16908" s="78"/>
    </row>
    <row r="16909" spans="5:5" x14ac:dyDescent="0.35">
      <c r="E16909" s="78"/>
    </row>
    <row r="16910" spans="5:5" x14ac:dyDescent="0.35">
      <c r="E16910" s="78"/>
    </row>
    <row r="16911" spans="5:5" x14ac:dyDescent="0.35">
      <c r="E16911" s="78"/>
    </row>
    <row r="16912" spans="5:5" x14ac:dyDescent="0.35">
      <c r="E16912" s="78"/>
    </row>
    <row r="16913" spans="5:5" x14ac:dyDescent="0.35">
      <c r="E16913" s="78"/>
    </row>
    <row r="16914" spans="5:5" x14ac:dyDescent="0.35">
      <c r="E16914" s="78"/>
    </row>
    <row r="16915" spans="5:5" x14ac:dyDescent="0.35">
      <c r="E16915" s="78"/>
    </row>
    <row r="16916" spans="5:5" x14ac:dyDescent="0.35">
      <c r="E16916" s="78"/>
    </row>
    <row r="16917" spans="5:5" x14ac:dyDescent="0.35">
      <c r="E16917" s="78"/>
    </row>
    <row r="16918" spans="5:5" x14ac:dyDescent="0.35">
      <c r="E16918" s="78"/>
    </row>
    <row r="16919" spans="5:5" x14ac:dyDescent="0.35">
      <c r="E16919" s="78"/>
    </row>
    <row r="16920" spans="5:5" x14ac:dyDescent="0.35">
      <c r="E16920" s="78"/>
    </row>
    <row r="16921" spans="5:5" x14ac:dyDescent="0.35">
      <c r="E16921" s="78"/>
    </row>
    <row r="16922" spans="5:5" x14ac:dyDescent="0.35">
      <c r="E16922" s="78"/>
    </row>
    <row r="16923" spans="5:5" x14ac:dyDescent="0.35">
      <c r="E16923" s="78"/>
    </row>
    <row r="16924" spans="5:5" x14ac:dyDescent="0.35">
      <c r="E16924" s="78"/>
    </row>
    <row r="16925" spans="5:5" x14ac:dyDescent="0.35">
      <c r="E16925" s="78"/>
    </row>
    <row r="16926" spans="5:5" x14ac:dyDescent="0.35">
      <c r="E16926" s="78"/>
    </row>
    <row r="16927" spans="5:5" x14ac:dyDescent="0.35">
      <c r="E16927" s="78"/>
    </row>
    <row r="16928" spans="5:5" x14ac:dyDescent="0.35">
      <c r="E16928" s="78"/>
    </row>
    <row r="16929" spans="5:5" x14ac:dyDescent="0.35">
      <c r="E16929" s="78"/>
    </row>
    <row r="16930" spans="5:5" x14ac:dyDescent="0.35">
      <c r="E16930" s="78"/>
    </row>
    <row r="16931" spans="5:5" x14ac:dyDescent="0.35">
      <c r="E16931" s="78"/>
    </row>
    <row r="16932" spans="5:5" x14ac:dyDescent="0.35">
      <c r="E16932" s="78"/>
    </row>
    <row r="16933" spans="5:5" x14ac:dyDescent="0.35">
      <c r="E16933" s="78"/>
    </row>
    <row r="16934" spans="5:5" x14ac:dyDescent="0.35">
      <c r="E16934" s="78"/>
    </row>
    <row r="16935" spans="5:5" x14ac:dyDescent="0.35">
      <c r="E16935" s="78"/>
    </row>
    <row r="16936" spans="5:5" x14ac:dyDescent="0.35">
      <c r="E16936" s="78"/>
    </row>
    <row r="16937" spans="5:5" x14ac:dyDescent="0.35">
      <c r="E16937" s="78"/>
    </row>
    <row r="16938" spans="5:5" x14ac:dyDescent="0.35">
      <c r="E16938" s="78"/>
    </row>
    <row r="16939" spans="5:5" x14ac:dyDescent="0.35">
      <c r="E16939" s="78"/>
    </row>
    <row r="16940" spans="5:5" x14ac:dyDescent="0.35">
      <c r="E16940" s="78"/>
    </row>
    <row r="16941" spans="5:5" x14ac:dyDescent="0.35">
      <c r="E16941" s="78"/>
    </row>
    <row r="16942" spans="5:5" x14ac:dyDescent="0.35">
      <c r="E16942" s="78"/>
    </row>
    <row r="16943" spans="5:5" x14ac:dyDescent="0.35">
      <c r="E16943" s="78"/>
    </row>
    <row r="16944" spans="5:5" x14ac:dyDescent="0.35">
      <c r="E16944" s="78"/>
    </row>
    <row r="16945" spans="5:5" x14ac:dyDescent="0.35">
      <c r="E16945" s="78"/>
    </row>
    <row r="16946" spans="5:5" x14ac:dyDescent="0.35">
      <c r="E16946" s="78"/>
    </row>
    <row r="16947" spans="5:5" x14ac:dyDescent="0.35">
      <c r="E16947" s="78"/>
    </row>
    <row r="16948" spans="5:5" x14ac:dyDescent="0.35">
      <c r="E16948" s="78"/>
    </row>
    <row r="16949" spans="5:5" x14ac:dyDescent="0.35">
      <c r="E16949" s="78"/>
    </row>
    <row r="16950" spans="5:5" x14ac:dyDescent="0.35">
      <c r="E16950" s="78"/>
    </row>
    <row r="16951" spans="5:5" x14ac:dyDescent="0.35">
      <c r="E16951" s="78"/>
    </row>
    <row r="16952" spans="5:5" x14ac:dyDescent="0.35">
      <c r="E16952" s="78"/>
    </row>
    <row r="16953" spans="5:5" x14ac:dyDescent="0.35">
      <c r="E16953" s="78"/>
    </row>
    <row r="16954" spans="5:5" x14ac:dyDescent="0.35">
      <c r="E16954" s="78"/>
    </row>
    <row r="16955" spans="5:5" x14ac:dyDescent="0.35">
      <c r="E16955" s="78"/>
    </row>
    <row r="16956" spans="5:5" x14ac:dyDescent="0.35">
      <c r="E16956" s="78"/>
    </row>
    <row r="16957" spans="5:5" x14ac:dyDescent="0.35">
      <c r="E16957" s="78"/>
    </row>
    <row r="16958" spans="5:5" x14ac:dyDescent="0.35">
      <c r="E16958" s="78"/>
    </row>
    <row r="16959" spans="5:5" x14ac:dyDescent="0.35">
      <c r="E16959" s="78"/>
    </row>
    <row r="16960" spans="5:5" x14ac:dyDescent="0.35">
      <c r="E16960" s="78"/>
    </row>
    <row r="16961" spans="5:5" x14ac:dyDescent="0.35">
      <c r="E16961" s="78"/>
    </row>
    <row r="16962" spans="5:5" x14ac:dyDescent="0.35">
      <c r="E16962" s="78"/>
    </row>
    <row r="16963" spans="5:5" x14ac:dyDescent="0.35">
      <c r="E16963" s="78"/>
    </row>
    <row r="16964" spans="5:5" x14ac:dyDescent="0.35">
      <c r="E16964" s="78"/>
    </row>
    <row r="16965" spans="5:5" x14ac:dyDescent="0.35">
      <c r="E16965" s="78"/>
    </row>
    <row r="16966" spans="5:5" x14ac:dyDescent="0.35">
      <c r="E16966" s="78"/>
    </row>
    <row r="16967" spans="5:5" x14ac:dyDescent="0.35">
      <c r="E16967" s="78"/>
    </row>
    <row r="16968" spans="5:5" x14ac:dyDescent="0.35">
      <c r="E16968" s="78"/>
    </row>
    <row r="16969" spans="5:5" x14ac:dyDescent="0.35">
      <c r="E16969" s="78"/>
    </row>
    <row r="16970" spans="5:5" x14ac:dyDescent="0.35">
      <c r="E16970" s="78"/>
    </row>
    <row r="16971" spans="5:5" x14ac:dyDescent="0.35">
      <c r="E16971" s="78"/>
    </row>
    <row r="16972" spans="5:5" x14ac:dyDescent="0.35">
      <c r="E16972" s="78"/>
    </row>
    <row r="16973" spans="5:5" x14ac:dyDescent="0.35">
      <c r="E16973" s="78"/>
    </row>
    <row r="16974" spans="5:5" x14ac:dyDescent="0.35">
      <c r="E16974" s="78"/>
    </row>
    <row r="16975" spans="5:5" x14ac:dyDescent="0.35">
      <c r="E16975" s="78"/>
    </row>
    <row r="16976" spans="5:5" x14ac:dyDescent="0.35">
      <c r="E16976" s="78"/>
    </row>
    <row r="16977" spans="5:5" x14ac:dyDescent="0.35">
      <c r="E16977" s="78"/>
    </row>
    <row r="16978" spans="5:5" x14ac:dyDescent="0.35">
      <c r="E16978" s="78"/>
    </row>
    <row r="16979" spans="5:5" x14ac:dyDescent="0.35">
      <c r="E16979" s="78"/>
    </row>
    <row r="16980" spans="5:5" x14ac:dyDescent="0.35">
      <c r="E16980" s="78"/>
    </row>
    <row r="16981" spans="5:5" x14ac:dyDescent="0.35">
      <c r="E16981" s="78"/>
    </row>
    <row r="16982" spans="5:5" x14ac:dyDescent="0.35">
      <c r="E16982" s="78"/>
    </row>
    <row r="16983" spans="5:5" x14ac:dyDescent="0.35">
      <c r="E16983" s="78"/>
    </row>
    <row r="16984" spans="5:5" x14ac:dyDescent="0.35">
      <c r="E16984" s="78"/>
    </row>
    <row r="16985" spans="5:5" x14ac:dyDescent="0.35">
      <c r="E16985" s="78"/>
    </row>
    <row r="16986" spans="5:5" x14ac:dyDescent="0.35">
      <c r="E16986" s="78"/>
    </row>
    <row r="16987" spans="5:5" x14ac:dyDescent="0.35">
      <c r="E16987" s="78"/>
    </row>
    <row r="16988" spans="5:5" x14ac:dyDescent="0.35">
      <c r="E16988" s="78"/>
    </row>
    <row r="16989" spans="5:5" x14ac:dyDescent="0.35">
      <c r="E16989" s="78"/>
    </row>
    <row r="16990" spans="5:5" x14ac:dyDescent="0.35">
      <c r="E16990" s="78"/>
    </row>
    <row r="16991" spans="5:5" x14ac:dyDescent="0.35">
      <c r="E16991" s="78"/>
    </row>
    <row r="16992" spans="5:5" x14ac:dyDescent="0.35">
      <c r="E16992" s="78"/>
    </row>
    <row r="16993" spans="5:5" x14ac:dyDescent="0.35">
      <c r="E16993" s="78"/>
    </row>
    <row r="16994" spans="5:5" x14ac:dyDescent="0.35">
      <c r="E16994" s="78"/>
    </row>
    <row r="16995" spans="5:5" x14ac:dyDescent="0.35">
      <c r="E16995" s="78"/>
    </row>
    <row r="16996" spans="5:5" x14ac:dyDescent="0.35">
      <c r="E16996" s="78"/>
    </row>
    <row r="16997" spans="5:5" x14ac:dyDescent="0.35">
      <c r="E16997" s="78"/>
    </row>
    <row r="16998" spans="5:5" x14ac:dyDescent="0.35">
      <c r="E16998" s="78"/>
    </row>
    <row r="16999" spans="5:5" x14ac:dyDescent="0.35">
      <c r="E16999" s="78"/>
    </row>
    <row r="17000" spans="5:5" x14ac:dyDescent="0.35">
      <c r="E17000" s="78"/>
    </row>
    <row r="17001" spans="5:5" x14ac:dyDescent="0.35">
      <c r="E17001" s="78"/>
    </row>
    <row r="17002" spans="5:5" x14ac:dyDescent="0.35">
      <c r="E17002" s="78"/>
    </row>
    <row r="17003" spans="5:5" x14ac:dyDescent="0.35">
      <c r="E17003" s="78"/>
    </row>
    <row r="17004" spans="5:5" x14ac:dyDescent="0.35">
      <c r="E17004" s="78"/>
    </row>
    <row r="17005" spans="5:5" x14ac:dyDescent="0.35">
      <c r="E17005" s="78"/>
    </row>
    <row r="17006" spans="5:5" x14ac:dyDescent="0.35">
      <c r="E17006" s="78"/>
    </row>
    <row r="17007" spans="5:5" x14ac:dyDescent="0.35">
      <c r="E17007" s="78"/>
    </row>
    <row r="17008" spans="5:5" x14ac:dyDescent="0.35">
      <c r="E17008" s="78"/>
    </row>
    <row r="17009" spans="5:5" x14ac:dyDescent="0.35">
      <c r="E17009" s="78"/>
    </row>
    <row r="17010" spans="5:5" x14ac:dyDescent="0.35">
      <c r="E17010" s="78"/>
    </row>
    <row r="17011" spans="5:5" x14ac:dyDescent="0.35">
      <c r="E17011" s="78"/>
    </row>
    <row r="17012" spans="5:5" x14ac:dyDescent="0.35">
      <c r="E17012" s="78"/>
    </row>
    <row r="17013" spans="5:5" x14ac:dyDescent="0.35">
      <c r="E17013" s="78"/>
    </row>
    <row r="17014" spans="5:5" x14ac:dyDescent="0.35">
      <c r="E17014" s="78"/>
    </row>
    <row r="17015" spans="5:5" x14ac:dyDescent="0.35">
      <c r="E17015" s="78"/>
    </row>
    <row r="17016" spans="5:5" x14ac:dyDescent="0.35">
      <c r="E17016" s="78"/>
    </row>
    <row r="17017" spans="5:5" x14ac:dyDescent="0.35">
      <c r="E17017" s="78"/>
    </row>
    <row r="17018" spans="5:5" x14ac:dyDescent="0.35">
      <c r="E17018" s="78"/>
    </row>
    <row r="17019" spans="5:5" x14ac:dyDescent="0.35">
      <c r="E17019" s="78"/>
    </row>
    <row r="17020" spans="5:5" x14ac:dyDescent="0.35">
      <c r="E17020" s="78"/>
    </row>
    <row r="17021" spans="5:5" x14ac:dyDescent="0.35">
      <c r="E17021" s="78"/>
    </row>
    <row r="17022" spans="5:5" x14ac:dyDescent="0.35">
      <c r="E17022" s="78"/>
    </row>
    <row r="17023" spans="5:5" x14ac:dyDescent="0.35">
      <c r="E17023" s="78"/>
    </row>
    <row r="17024" spans="5:5" x14ac:dyDescent="0.35">
      <c r="E17024" s="78"/>
    </row>
    <row r="17025" spans="5:5" x14ac:dyDescent="0.35">
      <c r="E17025" s="78"/>
    </row>
    <row r="17026" spans="5:5" x14ac:dyDescent="0.35">
      <c r="E17026" s="78"/>
    </row>
    <row r="17027" spans="5:5" x14ac:dyDescent="0.35">
      <c r="E17027" s="78"/>
    </row>
    <row r="17028" spans="5:5" x14ac:dyDescent="0.35">
      <c r="E17028" s="78"/>
    </row>
    <row r="17029" spans="5:5" x14ac:dyDescent="0.35">
      <c r="E17029" s="78"/>
    </row>
    <row r="17030" spans="5:5" x14ac:dyDescent="0.35">
      <c r="E17030" s="78"/>
    </row>
    <row r="17031" spans="5:5" x14ac:dyDescent="0.35">
      <c r="E17031" s="78"/>
    </row>
    <row r="17032" spans="5:5" x14ac:dyDescent="0.35">
      <c r="E17032" s="78"/>
    </row>
    <row r="17033" spans="5:5" x14ac:dyDescent="0.35">
      <c r="E17033" s="78"/>
    </row>
    <row r="17034" spans="5:5" x14ac:dyDescent="0.35">
      <c r="E17034" s="78"/>
    </row>
    <row r="17035" spans="5:5" x14ac:dyDescent="0.35">
      <c r="E17035" s="78"/>
    </row>
    <row r="17036" spans="5:5" x14ac:dyDescent="0.35">
      <c r="E17036" s="78"/>
    </row>
    <row r="17037" spans="5:5" x14ac:dyDescent="0.35">
      <c r="E17037" s="78"/>
    </row>
    <row r="17038" spans="5:5" x14ac:dyDescent="0.35">
      <c r="E17038" s="78"/>
    </row>
    <row r="17039" spans="5:5" x14ac:dyDescent="0.35">
      <c r="E17039" s="78"/>
    </row>
    <row r="17040" spans="5:5" x14ac:dyDescent="0.35">
      <c r="E17040" s="78"/>
    </row>
    <row r="17041" spans="5:5" x14ac:dyDescent="0.35">
      <c r="E17041" s="78"/>
    </row>
    <row r="17042" spans="5:5" x14ac:dyDescent="0.35">
      <c r="E17042" s="78"/>
    </row>
    <row r="17043" spans="5:5" x14ac:dyDescent="0.35">
      <c r="E17043" s="78"/>
    </row>
    <row r="17044" spans="5:5" x14ac:dyDescent="0.35">
      <c r="E17044" s="78"/>
    </row>
    <row r="17045" spans="5:5" x14ac:dyDescent="0.35">
      <c r="E17045" s="78"/>
    </row>
    <row r="17046" spans="5:5" x14ac:dyDescent="0.35">
      <c r="E17046" s="78"/>
    </row>
    <row r="17047" spans="5:5" x14ac:dyDescent="0.35">
      <c r="E17047" s="78"/>
    </row>
    <row r="17048" spans="5:5" x14ac:dyDescent="0.35">
      <c r="E17048" s="78"/>
    </row>
    <row r="17049" spans="5:5" x14ac:dyDescent="0.35">
      <c r="E17049" s="78"/>
    </row>
    <row r="17050" spans="5:5" x14ac:dyDescent="0.35">
      <c r="E17050" s="78"/>
    </row>
    <row r="17051" spans="5:5" x14ac:dyDescent="0.35">
      <c r="E17051" s="78"/>
    </row>
    <row r="17052" spans="5:5" x14ac:dyDescent="0.35">
      <c r="E17052" s="78"/>
    </row>
    <row r="17053" spans="5:5" x14ac:dyDescent="0.35">
      <c r="E17053" s="78"/>
    </row>
    <row r="17054" spans="5:5" x14ac:dyDescent="0.35">
      <c r="E17054" s="78"/>
    </row>
    <row r="17055" spans="5:5" x14ac:dyDescent="0.35">
      <c r="E17055" s="78"/>
    </row>
    <row r="17056" spans="5:5" x14ac:dyDescent="0.35">
      <c r="E17056" s="78"/>
    </row>
    <row r="17057" spans="5:5" x14ac:dyDescent="0.35">
      <c r="E17057" s="78"/>
    </row>
    <row r="17058" spans="5:5" x14ac:dyDescent="0.35">
      <c r="E17058" s="78"/>
    </row>
    <row r="17059" spans="5:5" x14ac:dyDescent="0.35">
      <c r="E17059" s="78"/>
    </row>
    <row r="17060" spans="5:5" x14ac:dyDescent="0.35">
      <c r="E17060" s="78"/>
    </row>
    <row r="17061" spans="5:5" x14ac:dyDescent="0.35">
      <c r="E17061" s="78"/>
    </row>
    <row r="17062" spans="5:5" x14ac:dyDescent="0.35">
      <c r="E17062" s="78"/>
    </row>
    <row r="17063" spans="5:5" x14ac:dyDescent="0.35">
      <c r="E17063" s="78"/>
    </row>
    <row r="17064" spans="5:5" x14ac:dyDescent="0.35">
      <c r="E17064" s="78"/>
    </row>
    <row r="17065" spans="5:5" x14ac:dyDescent="0.35">
      <c r="E17065" s="78"/>
    </row>
    <row r="17066" spans="5:5" x14ac:dyDescent="0.35">
      <c r="E17066" s="78"/>
    </row>
    <row r="17067" spans="5:5" x14ac:dyDescent="0.35">
      <c r="E17067" s="78"/>
    </row>
    <row r="17068" spans="5:5" x14ac:dyDescent="0.35">
      <c r="E17068" s="78"/>
    </row>
    <row r="17069" spans="5:5" x14ac:dyDescent="0.35">
      <c r="E17069" s="78"/>
    </row>
    <row r="17070" spans="5:5" x14ac:dyDescent="0.35">
      <c r="E17070" s="78"/>
    </row>
    <row r="17071" spans="5:5" x14ac:dyDescent="0.35">
      <c r="E17071" s="78"/>
    </row>
    <row r="17072" spans="5:5" x14ac:dyDescent="0.35">
      <c r="E17072" s="78"/>
    </row>
    <row r="17073" spans="5:5" x14ac:dyDescent="0.35">
      <c r="E17073" s="78"/>
    </row>
    <row r="17074" spans="5:5" x14ac:dyDescent="0.35">
      <c r="E17074" s="78"/>
    </row>
    <row r="17075" spans="5:5" x14ac:dyDescent="0.35">
      <c r="E17075" s="78"/>
    </row>
    <row r="17076" spans="5:5" x14ac:dyDescent="0.35">
      <c r="E17076" s="78"/>
    </row>
    <row r="17077" spans="5:5" x14ac:dyDescent="0.35">
      <c r="E17077" s="78"/>
    </row>
    <row r="17078" spans="5:5" x14ac:dyDescent="0.35">
      <c r="E17078" s="78"/>
    </row>
    <row r="17079" spans="5:5" x14ac:dyDescent="0.35">
      <c r="E17079" s="78"/>
    </row>
    <row r="17080" spans="5:5" x14ac:dyDescent="0.35">
      <c r="E17080" s="78"/>
    </row>
    <row r="17081" spans="5:5" x14ac:dyDescent="0.35">
      <c r="E17081" s="78"/>
    </row>
    <row r="17082" spans="5:5" x14ac:dyDescent="0.35">
      <c r="E17082" s="78"/>
    </row>
    <row r="17083" spans="5:5" x14ac:dyDescent="0.35">
      <c r="E17083" s="78"/>
    </row>
    <row r="17084" spans="5:5" x14ac:dyDescent="0.35">
      <c r="E17084" s="78"/>
    </row>
    <row r="17085" spans="5:5" x14ac:dyDescent="0.35">
      <c r="E17085" s="78"/>
    </row>
    <row r="17086" spans="5:5" x14ac:dyDescent="0.35">
      <c r="E17086" s="78"/>
    </row>
    <row r="17087" spans="5:5" x14ac:dyDescent="0.35">
      <c r="E17087" s="78"/>
    </row>
    <row r="17088" spans="5:5" x14ac:dyDescent="0.35">
      <c r="E17088" s="78"/>
    </row>
    <row r="17089" spans="5:5" x14ac:dyDescent="0.35">
      <c r="E17089" s="78"/>
    </row>
    <row r="17090" spans="5:5" x14ac:dyDescent="0.35">
      <c r="E17090" s="78"/>
    </row>
    <row r="17091" spans="5:5" x14ac:dyDescent="0.35">
      <c r="E17091" s="78"/>
    </row>
    <row r="17092" spans="5:5" x14ac:dyDescent="0.35">
      <c r="E17092" s="78"/>
    </row>
    <row r="17093" spans="5:5" x14ac:dyDescent="0.35">
      <c r="E17093" s="78"/>
    </row>
    <row r="17094" spans="5:5" x14ac:dyDescent="0.35">
      <c r="E17094" s="78"/>
    </row>
    <row r="17095" spans="5:5" x14ac:dyDescent="0.35">
      <c r="E17095" s="78"/>
    </row>
    <row r="17096" spans="5:5" x14ac:dyDescent="0.35">
      <c r="E17096" s="78"/>
    </row>
    <row r="17097" spans="5:5" x14ac:dyDescent="0.35">
      <c r="E17097" s="78"/>
    </row>
    <row r="17098" spans="5:5" x14ac:dyDescent="0.35">
      <c r="E17098" s="78"/>
    </row>
    <row r="17099" spans="5:5" x14ac:dyDescent="0.35">
      <c r="E17099" s="78"/>
    </row>
    <row r="17100" spans="5:5" x14ac:dyDescent="0.35">
      <c r="E17100" s="78"/>
    </row>
    <row r="17101" spans="5:5" x14ac:dyDescent="0.35">
      <c r="E17101" s="78"/>
    </row>
    <row r="17102" spans="5:5" x14ac:dyDescent="0.35">
      <c r="E17102" s="78"/>
    </row>
    <row r="17103" spans="5:5" x14ac:dyDescent="0.35">
      <c r="E17103" s="78"/>
    </row>
    <row r="17104" spans="5:5" x14ac:dyDescent="0.35">
      <c r="E17104" s="78"/>
    </row>
    <row r="17105" spans="5:5" x14ac:dyDescent="0.35">
      <c r="E17105" s="78"/>
    </row>
    <row r="17106" spans="5:5" x14ac:dyDescent="0.35">
      <c r="E17106" s="78"/>
    </row>
    <row r="17107" spans="5:5" x14ac:dyDescent="0.35">
      <c r="E17107" s="78"/>
    </row>
    <row r="17108" spans="5:5" x14ac:dyDescent="0.35">
      <c r="E17108" s="78"/>
    </row>
    <row r="17109" spans="5:5" x14ac:dyDescent="0.35">
      <c r="E17109" s="78"/>
    </row>
    <row r="17110" spans="5:5" x14ac:dyDescent="0.35">
      <c r="E17110" s="78"/>
    </row>
    <row r="17111" spans="5:5" x14ac:dyDescent="0.35">
      <c r="E17111" s="78"/>
    </row>
    <row r="17112" spans="5:5" x14ac:dyDescent="0.35">
      <c r="E17112" s="78"/>
    </row>
    <row r="17113" spans="5:5" x14ac:dyDescent="0.35">
      <c r="E17113" s="78"/>
    </row>
    <row r="17114" spans="5:5" x14ac:dyDescent="0.35">
      <c r="E17114" s="78"/>
    </row>
    <row r="17115" spans="5:5" x14ac:dyDescent="0.35">
      <c r="E17115" s="78"/>
    </row>
    <row r="17116" spans="5:5" x14ac:dyDescent="0.35">
      <c r="E17116" s="78"/>
    </row>
    <row r="17117" spans="5:5" x14ac:dyDescent="0.35">
      <c r="E17117" s="78"/>
    </row>
    <row r="17118" spans="5:5" x14ac:dyDescent="0.35">
      <c r="E17118" s="78"/>
    </row>
    <row r="17119" spans="5:5" x14ac:dyDescent="0.35">
      <c r="E17119" s="78"/>
    </row>
    <row r="17120" spans="5:5" x14ac:dyDescent="0.35">
      <c r="E17120" s="78"/>
    </row>
    <row r="17121" spans="5:5" x14ac:dyDescent="0.35">
      <c r="E17121" s="78"/>
    </row>
    <row r="17122" spans="5:5" x14ac:dyDescent="0.35">
      <c r="E17122" s="78"/>
    </row>
    <row r="17123" spans="5:5" x14ac:dyDescent="0.35">
      <c r="E17123" s="78"/>
    </row>
    <row r="17124" spans="5:5" x14ac:dyDescent="0.35">
      <c r="E17124" s="78"/>
    </row>
    <row r="17125" spans="5:5" x14ac:dyDescent="0.35">
      <c r="E17125" s="78"/>
    </row>
    <row r="17126" spans="5:5" x14ac:dyDescent="0.35">
      <c r="E17126" s="78"/>
    </row>
    <row r="17127" spans="5:5" x14ac:dyDescent="0.35">
      <c r="E17127" s="78"/>
    </row>
    <row r="17128" spans="5:5" x14ac:dyDescent="0.35">
      <c r="E17128" s="78"/>
    </row>
    <row r="17129" spans="5:5" x14ac:dyDescent="0.35">
      <c r="E17129" s="78"/>
    </row>
    <row r="17130" spans="5:5" x14ac:dyDescent="0.35">
      <c r="E17130" s="78"/>
    </row>
    <row r="17131" spans="5:5" x14ac:dyDescent="0.35">
      <c r="E17131" s="78"/>
    </row>
    <row r="17132" spans="5:5" x14ac:dyDescent="0.35">
      <c r="E17132" s="78"/>
    </row>
    <row r="17133" spans="5:5" x14ac:dyDescent="0.35">
      <c r="E17133" s="78"/>
    </row>
    <row r="17134" spans="5:5" x14ac:dyDescent="0.35">
      <c r="E17134" s="78"/>
    </row>
    <row r="17135" spans="5:5" x14ac:dyDescent="0.35">
      <c r="E17135" s="78"/>
    </row>
    <row r="17136" spans="5:5" x14ac:dyDescent="0.35">
      <c r="E17136" s="78"/>
    </row>
    <row r="17137" spans="5:5" x14ac:dyDescent="0.35">
      <c r="E17137" s="78"/>
    </row>
    <row r="17138" spans="5:5" x14ac:dyDescent="0.35">
      <c r="E17138" s="78"/>
    </row>
    <row r="17139" spans="5:5" x14ac:dyDescent="0.35">
      <c r="E17139" s="78"/>
    </row>
    <row r="17140" spans="5:5" x14ac:dyDescent="0.35">
      <c r="E17140" s="78"/>
    </row>
    <row r="17141" spans="5:5" x14ac:dyDescent="0.35">
      <c r="E17141" s="78"/>
    </row>
    <row r="17142" spans="5:5" x14ac:dyDescent="0.35">
      <c r="E17142" s="78"/>
    </row>
    <row r="17143" spans="5:5" x14ac:dyDescent="0.35">
      <c r="E17143" s="78"/>
    </row>
    <row r="17144" spans="5:5" x14ac:dyDescent="0.35">
      <c r="E17144" s="78"/>
    </row>
    <row r="17145" spans="5:5" x14ac:dyDescent="0.35">
      <c r="E17145" s="78"/>
    </row>
    <row r="17146" spans="5:5" x14ac:dyDescent="0.35">
      <c r="E17146" s="78"/>
    </row>
    <row r="17147" spans="5:5" x14ac:dyDescent="0.35">
      <c r="E17147" s="78"/>
    </row>
    <row r="17148" spans="5:5" x14ac:dyDescent="0.35">
      <c r="E17148" s="78"/>
    </row>
    <row r="17149" spans="5:5" x14ac:dyDescent="0.35">
      <c r="E17149" s="78"/>
    </row>
    <row r="17150" spans="5:5" x14ac:dyDescent="0.35">
      <c r="E17150" s="78"/>
    </row>
    <row r="17151" spans="5:5" x14ac:dyDescent="0.35">
      <c r="E17151" s="78"/>
    </row>
    <row r="17152" spans="5:5" x14ac:dyDescent="0.35">
      <c r="E17152" s="78"/>
    </row>
    <row r="17153" spans="5:5" x14ac:dyDescent="0.35">
      <c r="E17153" s="78"/>
    </row>
    <row r="17154" spans="5:5" x14ac:dyDescent="0.35">
      <c r="E17154" s="78"/>
    </row>
    <row r="17155" spans="5:5" x14ac:dyDescent="0.35">
      <c r="E17155" s="78"/>
    </row>
    <row r="17156" spans="5:5" x14ac:dyDescent="0.35">
      <c r="E17156" s="78"/>
    </row>
    <row r="17157" spans="5:5" x14ac:dyDescent="0.35">
      <c r="E17157" s="78"/>
    </row>
    <row r="17158" spans="5:5" x14ac:dyDescent="0.35">
      <c r="E17158" s="78"/>
    </row>
    <row r="17159" spans="5:5" x14ac:dyDescent="0.35">
      <c r="E17159" s="78"/>
    </row>
    <row r="17160" spans="5:5" x14ac:dyDescent="0.35">
      <c r="E17160" s="78"/>
    </row>
    <row r="17161" spans="5:5" x14ac:dyDescent="0.35">
      <c r="E17161" s="78"/>
    </row>
    <row r="17162" spans="5:5" x14ac:dyDescent="0.35">
      <c r="E17162" s="78"/>
    </row>
    <row r="17163" spans="5:5" x14ac:dyDescent="0.35">
      <c r="E17163" s="78"/>
    </row>
    <row r="17164" spans="5:5" x14ac:dyDescent="0.35">
      <c r="E17164" s="78"/>
    </row>
    <row r="17165" spans="5:5" x14ac:dyDescent="0.35">
      <c r="E17165" s="78"/>
    </row>
    <row r="17166" spans="5:5" x14ac:dyDescent="0.35">
      <c r="E17166" s="78"/>
    </row>
    <row r="17167" spans="5:5" x14ac:dyDescent="0.35">
      <c r="E17167" s="78"/>
    </row>
    <row r="17168" spans="5:5" x14ac:dyDescent="0.35">
      <c r="E17168" s="78"/>
    </row>
    <row r="17169" spans="5:5" x14ac:dyDescent="0.35">
      <c r="E17169" s="78"/>
    </row>
    <row r="17170" spans="5:5" x14ac:dyDescent="0.35">
      <c r="E17170" s="78"/>
    </row>
    <row r="17171" spans="5:5" x14ac:dyDescent="0.35">
      <c r="E17171" s="78"/>
    </row>
    <row r="17172" spans="5:5" x14ac:dyDescent="0.35">
      <c r="E17172" s="78"/>
    </row>
    <row r="17173" spans="5:5" x14ac:dyDescent="0.35">
      <c r="E17173" s="78"/>
    </row>
    <row r="17174" spans="5:5" x14ac:dyDescent="0.35">
      <c r="E17174" s="78"/>
    </row>
    <row r="17175" spans="5:5" x14ac:dyDescent="0.35">
      <c r="E17175" s="78"/>
    </row>
    <row r="17176" spans="5:5" x14ac:dyDescent="0.35">
      <c r="E17176" s="78"/>
    </row>
    <row r="17177" spans="5:5" x14ac:dyDescent="0.35">
      <c r="E17177" s="78"/>
    </row>
    <row r="17178" spans="5:5" x14ac:dyDescent="0.35">
      <c r="E17178" s="78"/>
    </row>
    <row r="17179" spans="5:5" x14ac:dyDescent="0.35">
      <c r="E17179" s="78"/>
    </row>
    <row r="17180" spans="5:5" x14ac:dyDescent="0.35">
      <c r="E17180" s="78"/>
    </row>
    <row r="17181" spans="5:5" x14ac:dyDescent="0.35">
      <c r="E17181" s="78"/>
    </row>
    <row r="17182" spans="5:5" x14ac:dyDescent="0.35">
      <c r="E17182" s="78"/>
    </row>
    <row r="17183" spans="5:5" x14ac:dyDescent="0.35">
      <c r="E17183" s="78"/>
    </row>
    <row r="17184" spans="5:5" x14ac:dyDescent="0.35">
      <c r="E17184" s="78"/>
    </row>
    <row r="17185" spans="5:5" x14ac:dyDescent="0.35">
      <c r="E17185" s="78"/>
    </row>
    <row r="17186" spans="5:5" x14ac:dyDescent="0.35">
      <c r="E17186" s="78"/>
    </row>
    <row r="17187" spans="5:5" x14ac:dyDescent="0.35">
      <c r="E17187" s="78"/>
    </row>
    <row r="17188" spans="5:5" x14ac:dyDescent="0.35">
      <c r="E17188" s="78"/>
    </row>
    <row r="17189" spans="5:5" x14ac:dyDescent="0.35">
      <c r="E17189" s="78"/>
    </row>
    <row r="17190" spans="5:5" x14ac:dyDescent="0.35">
      <c r="E17190" s="78"/>
    </row>
    <row r="17191" spans="5:5" x14ac:dyDescent="0.35">
      <c r="E17191" s="78"/>
    </row>
    <row r="17192" spans="5:5" x14ac:dyDescent="0.35">
      <c r="E17192" s="78"/>
    </row>
    <row r="17193" spans="5:5" x14ac:dyDescent="0.35">
      <c r="E17193" s="78"/>
    </row>
    <row r="17194" spans="5:5" x14ac:dyDescent="0.35">
      <c r="E17194" s="78"/>
    </row>
    <row r="17195" spans="5:5" x14ac:dyDescent="0.35">
      <c r="E17195" s="78"/>
    </row>
    <row r="17196" spans="5:5" x14ac:dyDescent="0.35">
      <c r="E17196" s="78"/>
    </row>
    <row r="17197" spans="5:5" x14ac:dyDescent="0.35">
      <c r="E17197" s="78"/>
    </row>
    <row r="17198" spans="5:5" x14ac:dyDescent="0.35">
      <c r="E17198" s="78"/>
    </row>
    <row r="17199" spans="5:5" x14ac:dyDescent="0.35">
      <c r="E17199" s="78"/>
    </row>
    <row r="17200" spans="5:5" x14ac:dyDescent="0.35">
      <c r="E17200" s="78"/>
    </row>
    <row r="17201" spans="5:5" x14ac:dyDescent="0.35">
      <c r="E17201" s="78"/>
    </row>
    <row r="17202" spans="5:5" x14ac:dyDescent="0.35">
      <c r="E17202" s="78"/>
    </row>
    <row r="17203" spans="5:5" x14ac:dyDescent="0.35">
      <c r="E17203" s="78"/>
    </row>
    <row r="17204" spans="5:5" x14ac:dyDescent="0.35">
      <c r="E17204" s="78"/>
    </row>
    <row r="17205" spans="5:5" x14ac:dyDescent="0.35">
      <c r="E17205" s="78"/>
    </row>
    <row r="17206" spans="5:5" x14ac:dyDescent="0.35">
      <c r="E17206" s="78"/>
    </row>
    <row r="17207" spans="5:5" x14ac:dyDescent="0.35">
      <c r="E17207" s="78"/>
    </row>
    <row r="17208" spans="5:5" x14ac:dyDescent="0.35">
      <c r="E17208" s="78"/>
    </row>
    <row r="17209" spans="5:5" x14ac:dyDescent="0.35">
      <c r="E17209" s="78"/>
    </row>
    <row r="17210" spans="5:5" x14ac:dyDescent="0.35">
      <c r="E17210" s="78"/>
    </row>
    <row r="17211" spans="5:5" x14ac:dyDescent="0.35">
      <c r="E17211" s="78"/>
    </row>
    <row r="17212" spans="5:5" x14ac:dyDescent="0.35">
      <c r="E17212" s="78"/>
    </row>
    <row r="17213" spans="5:5" x14ac:dyDescent="0.35">
      <c r="E17213" s="78"/>
    </row>
    <row r="17214" spans="5:5" x14ac:dyDescent="0.35">
      <c r="E17214" s="78"/>
    </row>
    <row r="17215" spans="5:5" x14ac:dyDescent="0.35">
      <c r="E17215" s="78"/>
    </row>
    <row r="17216" spans="5:5" x14ac:dyDescent="0.35">
      <c r="E17216" s="78"/>
    </row>
    <row r="17217" spans="5:5" x14ac:dyDescent="0.35">
      <c r="E17217" s="78"/>
    </row>
    <row r="17218" spans="5:5" x14ac:dyDescent="0.35">
      <c r="E17218" s="78"/>
    </row>
    <row r="17219" spans="5:5" x14ac:dyDescent="0.35">
      <c r="E17219" s="78"/>
    </row>
    <row r="17220" spans="5:5" x14ac:dyDescent="0.35">
      <c r="E17220" s="78"/>
    </row>
    <row r="17221" spans="5:5" x14ac:dyDescent="0.35">
      <c r="E17221" s="78"/>
    </row>
    <row r="17222" spans="5:5" x14ac:dyDescent="0.35">
      <c r="E17222" s="78"/>
    </row>
    <row r="17223" spans="5:5" x14ac:dyDescent="0.35">
      <c r="E17223" s="78"/>
    </row>
    <row r="17224" spans="5:5" x14ac:dyDescent="0.35">
      <c r="E17224" s="78"/>
    </row>
    <row r="17225" spans="5:5" x14ac:dyDescent="0.35">
      <c r="E17225" s="78"/>
    </row>
    <row r="17226" spans="5:5" x14ac:dyDescent="0.35">
      <c r="E17226" s="78"/>
    </row>
    <row r="17227" spans="5:5" x14ac:dyDescent="0.35">
      <c r="E17227" s="78"/>
    </row>
    <row r="17228" spans="5:5" x14ac:dyDescent="0.35">
      <c r="E17228" s="78"/>
    </row>
    <row r="17229" spans="5:5" x14ac:dyDescent="0.35">
      <c r="E17229" s="78"/>
    </row>
    <row r="17230" spans="5:5" x14ac:dyDescent="0.35">
      <c r="E17230" s="78"/>
    </row>
    <row r="17231" spans="5:5" x14ac:dyDescent="0.35">
      <c r="E17231" s="78"/>
    </row>
    <row r="17232" spans="5:5" x14ac:dyDescent="0.35">
      <c r="E17232" s="78"/>
    </row>
    <row r="17233" spans="5:5" x14ac:dyDescent="0.35">
      <c r="E17233" s="78"/>
    </row>
    <row r="17234" spans="5:5" x14ac:dyDescent="0.35">
      <c r="E17234" s="78"/>
    </row>
    <row r="17235" spans="5:5" x14ac:dyDescent="0.35">
      <c r="E17235" s="78"/>
    </row>
    <row r="17236" spans="5:5" x14ac:dyDescent="0.35">
      <c r="E17236" s="78"/>
    </row>
    <row r="17237" spans="5:5" x14ac:dyDescent="0.35">
      <c r="E17237" s="78"/>
    </row>
    <row r="17238" spans="5:5" x14ac:dyDescent="0.35">
      <c r="E17238" s="78"/>
    </row>
    <row r="17239" spans="5:5" x14ac:dyDescent="0.35">
      <c r="E17239" s="78"/>
    </row>
    <row r="17240" spans="5:5" x14ac:dyDescent="0.35">
      <c r="E17240" s="78"/>
    </row>
    <row r="17241" spans="5:5" x14ac:dyDescent="0.35">
      <c r="E17241" s="78"/>
    </row>
    <row r="17242" spans="5:5" x14ac:dyDescent="0.35">
      <c r="E17242" s="78"/>
    </row>
    <row r="17243" spans="5:5" x14ac:dyDescent="0.35">
      <c r="E17243" s="78"/>
    </row>
    <row r="17244" spans="5:5" x14ac:dyDescent="0.35">
      <c r="E17244" s="78"/>
    </row>
    <row r="17245" spans="5:5" x14ac:dyDescent="0.35">
      <c r="E17245" s="78"/>
    </row>
    <row r="17246" spans="5:5" x14ac:dyDescent="0.35">
      <c r="E17246" s="78"/>
    </row>
    <row r="17247" spans="5:5" x14ac:dyDescent="0.35">
      <c r="E17247" s="78"/>
    </row>
    <row r="17248" spans="5:5" x14ac:dyDescent="0.35">
      <c r="E17248" s="78"/>
    </row>
    <row r="17249" spans="5:5" x14ac:dyDescent="0.35">
      <c r="E17249" s="78"/>
    </row>
    <row r="17250" spans="5:5" x14ac:dyDescent="0.35">
      <c r="E17250" s="78"/>
    </row>
    <row r="17251" spans="5:5" x14ac:dyDescent="0.35">
      <c r="E17251" s="78"/>
    </row>
    <row r="17252" spans="5:5" x14ac:dyDescent="0.35">
      <c r="E17252" s="78"/>
    </row>
    <row r="17253" spans="5:5" x14ac:dyDescent="0.35">
      <c r="E17253" s="78"/>
    </row>
    <row r="17254" spans="5:5" x14ac:dyDescent="0.35">
      <c r="E17254" s="78"/>
    </row>
    <row r="17255" spans="5:5" x14ac:dyDescent="0.35">
      <c r="E17255" s="78"/>
    </row>
    <row r="17256" spans="5:5" x14ac:dyDescent="0.35">
      <c r="E17256" s="78"/>
    </row>
    <row r="17257" spans="5:5" x14ac:dyDescent="0.35">
      <c r="E17257" s="78"/>
    </row>
    <row r="17258" spans="5:5" x14ac:dyDescent="0.35">
      <c r="E17258" s="78"/>
    </row>
    <row r="17259" spans="5:5" x14ac:dyDescent="0.35">
      <c r="E17259" s="78"/>
    </row>
    <row r="17260" spans="5:5" x14ac:dyDescent="0.35">
      <c r="E17260" s="78"/>
    </row>
    <row r="17261" spans="5:5" x14ac:dyDescent="0.35">
      <c r="E17261" s="78"/>
    </row>
    <row r="17262" spans="5:5" x14ac:dyDescent="0.35">
      <c r="E17262" s="78"/>
    </row>
    <row r="17263" spans="5:5" x14ac:dyDescent="0.35">
      <c r="E17263" s="78"/>
    </row>
    <row r="17264" spans="5:5" x14ac:dyDescent="0.35">
      <c r="E17264" s="78"/>
    </row>
    <row r="17265" spans="5:5" x14ac:dyDescent="0.35">
      <c r="E17265" s="78"/>
    </row>
    <row r="17266" spans="5:5" x14ac:dyDescent="0.35">
      <c r="E17266" s="78"/>
    </row>
    <row r="17267" spans="5:5" x14ac:dyDescent="0.35">
      <c r="E17267" s="78"/>
    </row>
    <row r="17268" spans="5:5" x14ac:dyDescent="0.35">
      <c r="E17268" s="78"/>
    </row>
    <row r="17269" spans="5:5" x14ac:dyDescent="0.35">
      <c r="E17269" s="78"/>
    </row>
    <row r="17270" spans="5:5" x14ac:dyDescent="0.35">
      <c r="E17270" s="78"/>
    </row>
    <row r="17271" spans="5:5" x14ac:dyDescent="0.35">
      <c r="E17271" s="78"/>
    </row>
    <row r="17272" spans="5:5" x14ac:dyDescent="0.35">
      <c r="E17272" s="78"/>
    </row>
    <row r="17273" spans="5:5" x14ac:dyDescent="0.35">
      <c r="E17273" s="78"/>
    </row>
    <row r="17274" spans="5:5" x14ac:dyDescent="0.35">
      <c r="E17274" s="78"/>
    </row>
    <row r="17275" spans="5:5" x14ac:dyDescent="0.35">
      <c r="E17275" s="78"/>
    </row>
    <row r="17276" spans="5:5" x14ac:dyDescent="0.35">
      <c r="E17276" s="78"/>
    </row>
    <row r="17277" spans="5:5" x14ac:dyDescent="0.35">
      <c r="E17277" s="78"/>
    </row>
    <row r="17278" spans="5:5" x14ac:dyDescent="0.35">
      <c r="E17278" s="78"/>
    </row>
    <row r="17279" spans="5:5" x14ac:dyDescent="0.35">
      <c r="E17279" s="78"/>
    </row>
    <row r="17280" spans="5:5" x14ac:dyDescent="0.35">
      <c r="E17280" s="78"/>
    </row>
    <row r="17281" spans="5:5" x14ac:dyDescent="0.35">
      <c r="E17281" s="78"/>
    </row>
    <row r="17282" spans="5:5" x14ac:dyDescent="0.35">
      <c r="E17282" s="78"/>
    </row>
    <row r="17283" spans="5:5" x14ac:dyDescent="0.35">
      <c r="E17283" s="78"/>
    </row>
    <row r="17284" spans="5:5" x14ac:dyDescent="0.35">
      <c r="E17284" s="78"/>
    </row>
    <row r="17285" spans="5:5" x14ac:dyDescent="0.35">
      <c r="E17285" s="78"/>
    </row>
    <row r="17286" spans="5:5" x14ac:dyDescent="0.35">
      <c r="E17286" s="78"/>
    </row>
    <row r="17287" spans="5:5" x14ac:dyDescent="0.35">
      <c r="E17287" s="78"/>
    </row>
    <row r="17288" spans="5:5" x14ac:dyDescent="0.35">
      <c r="E17288" s="78"/>
    </row>
    <row r="17289" spans="5:5" x14ac:dyDescent="0.35">
      <c r="E17289" s="78"/>
    </row>
    <row r="17290" spans="5:5" x14ac:dyDescent="0.35">
      <c r="E17290" s="78"/>
    </row>
    <row r="17291" spans="5:5" x14ac:dyDescent="0.35">
      <c r="E17291" s="78"/>
    </row>
    <row r="17292" spans="5:5" x14ac:dyDescent="0.35">
      <c r="E17292" s="78"/>
    </row>
    <row r="17293" spans="5:5" x14ac:dyDescent="0.35">
      <c r="E17293" s="78"/>
    </row>
    <row r="17294" spans="5:5" x14ac:dyDescent="0.35">
      <c r="E17294" s="78"/>
    </row>
    <row r="17295" spans="5:5" x14ac:dyDescent="0.35">
      <c r="E17295" s="78"/>
    </row>
    <row r="17296" spans="5:5" x14ac:dyDescent="0.35">
      <c r="E17296" s="78"/>
    </row>
    <row r="17297" spans="5:5" x14ac:dyDescent="0.35">
      <c r="E17297" s="78"/>
    </row>
    <row r="17298" spans="5:5" x14ac:dyDescent="0.35">
      <c r="E17298" s="78"/>
    </row>
    <row r="17299" spans="5:5" x14ac:dyDescent="0.35">
      <c r="E17299" s="78"/>
    </row>
    <row r="17300" spans="5:5" x14ac:dyDescent="0.35">
      <c r="E17300" s="78"/>
    </row>
    <row r="17301" spans="5:5" x14ac:dyDescent="0.35">
      <c r="E17301" s="78"/>
    </row>
    <row r="17302" spans="5:5" x14ac:dyDescent="0.35">
      <c r="E17302" s="78"/>
    </row>
    <row r="17303" spans="5:5" x14ac:dyDescent="0.35">
      <c r="E17303" s="78"/>
    </row>
    <row r="17304" spans="5:5" x14ac:dyDescent="0.35">
      <c r="E17304" s="78"/>
    </row>
    <row r="17305" spans="5:5" x14ac:dyDescent="0.35">
      <c r="E17305" s="78"/>
    </row>
    <row r="17306" spans="5:5" x14ac:dyDescent="0.35">
      <c r="E17306" s="78"/>
    </row>
    <row r="17307" spans="5:5" x14ac:dyDescent="0.35">
      <c r="E17307" s="78"/>
    </row>
    <row r="17308" spans="5:5" x14ac:dyDescent="0.35">
      <c r="E17308" s="78"/>
    </row>
    <row r="17309" spans="5:5" x14ac:dyDescent="0.35">
      <c r="E17309" s="78"/>
    </row>
    <row r="17310" spans="5:5" x14ac:dyDescent="0.35">
      <c r="E17310" s="78"/>
    </row>
    <row r="17311" spans="5:5" x14ac:dyDescent="0.35">
      <c r="E17311" s="78"/>
    </row>
    <row r="17312" spans="5:5" x14ac:dyDescent="0.35">
      <c r="E17312" s="78"/>
    </row>
    <row r="17313" spans="5:5" x14ac:dyDescent="0.35">
      <c r="E17313" s="78"/>
    </row>
    <row r="17314" spans="5:5" x14ac:dyDescent="0.35">
      <c r="E17314" s="78"/>
    </row>
    <row r="17315" spans="5:5" x14ac:dyDescent="0.35">
      <c r="E17315" s="78"/>
    </row>
    <row r="17316" spans="5:5" x14ac:dyDescent="0.35">
      <c r="E17316" s="78"/>
    </row>
    <row r="17317" spans="5:5" x14ac:dyDescent="0.35">
      <c r="E17317" s="78"/>
    </row>
    <row r="17318" spans="5:5" x14ac:dyDescent="0.35">
      <c r="E17318" s="78"/>
    </row>
    <row r="17319" spans="5:5" x14ac:dyDescent="0.35">
      <c r="E17319" s="78"/>
    </row>
    <row r="17320" spans="5:5" x14ac:dyDescent="0.35">
      <c r="E17320" s="78"/>
    </row>
    <row r="17321" spans="5:5" x14ac:dyDescent="0.35">
      <c r="E17321" s="78"/>
    </row>
    <row r="17322" spans="5:5" x14ac:dyDescent="0.35">
      <c r="E17322" s="78"/>
    </row>
    <row r="17323" spans="5:5" x14ac:dyDescent="0.35">
      <c r="E17323" s="78"/>
    </row>
    <row r="17324" spans="5:5" x14ac:dyDescent="0.35">
      <c r="E17324" s="78"/>
    </row>
    <row r="17325" spans="5:5" x14ac:dyDescent="0.35">
      <c r="E17325" s="78"/>
    </row>
    <row r="17326" spans="5:5" x14ac:dyDescent="0.35">
      <c r="E17326" s="78"/>
    </row>
    <row r="17327" spans="5:5" x14ac:dyDescent="0.35">
      <c r="E17327" s="78"/>
    </row>
    <row r="17328" spans="5:5" x14ac:dyDescent="0.35">
      <c r="E17328" s="78"/>
    </row>
    <row r="17329" spans="5:5" x14ac:dyDescent="0.35">
      <c r="E17329" s="78"/>
    </row>
    <row r="17330" spans="5:5" x14ac:dyDescent="0.35">
      <c r="E17330" s="78"/>
    </row>
    <row r="17331" spans="5:5" x14ac:dyDescent="0.35">
      <c r="E17331" s="78"/>
    </row>
    <row r="17332" spans="5:5" x14ac:dyDescent="0.35">
      <c r="E17332" s="78"/>
    </row>
    <row r="17333" spans="5:5" x14ac:dyDescent="0.35">
      <c r="E17333" s="78"/>
    </row>
    <row r="17334" spans="5:5" x14ac:dyDescent="0.35">
      <c r="E17334" s="78"/>
    </row>
    <row r="17335" spans="5:5" x14ac:dyDescent="0.35">
      <c r="E17335" s="78"/>
    </row>
    <row r="17336" spans="5:5" x14ac:dyDescent="0.35">
      <c r="E17336" s="78"/>
    </row>
    <row r="17337" spans="5:5" x14ac:dyDescent="0.35">
      <c r="E17337" s="78"/>
    </row>
    <row r="17338" spans="5:5" x14ac:dyDescent="0.35">
      <c r="E17338" s="78"/>
    </row>
    <row r="17339" spans="5:5" x14ac:dyDescent="0.35">
      <c r="E17339" s="78"/>
    </row>
    <row r="17340" spans="5:5" x14ac:dyDescent="0.35">
      <c r="E17340" s="78"/>
    </row>
    <row r="17341" spans="5:5" x14ac:dyDescent="0.35">
      <c r="E17341" s="78"/>
    </row>
    <row r="17342" spans="5:5" x14ac:dyDescent="0.35">
      <c r="E17342" s="78"/>
    </row>
    <row r="17343" spans="5:5" x14ac:dyDescent="0.35">
      <c r="E17343" s="78"/>
    </row>
    <row r="17344" spans="5:5" x14ac:dyDescent="0.35">
      <c r="E17344" s="78"/>
    </row>
    <row r="17345" spans="5:5" x14ac:dyDescent="0.35">
      <c r="E17345" s="78"/>
    </row>
    <row r="17346" spans="5:5" x14ac:dyDescent="0.35">
      <c r="E17346" s="78"/>
    </row>
    <row r="17347" spans="5:5" x14ac:dyDescent="0.35">
      <c r="E17347" s="78"/>
    </row>
    <row r="17348" spans="5:5" x14ac:dyDescent="0.35">
      <c r="E17348" s="78"/>
    </row>
    <row r="17349" spans="5:5" x14ac:dyDescent="0.35">
      <c r="E17349" s="78"/>
    </row>
    <row r="17350" spans="5:5" x14ac:dyDescent="0.35">
      <c r="E17350" s="78"/>
    </row>
    <row r="17351" spans="5:5" x14ac:dyDescent="0.35">
      <c r="E17351" s="78"/>
    </row>
    <row r="17352" spans="5:5" x14ac:dyDescent="0.35">
      <c r="E17352" s="78"/>
    </row>
    <row r="17353" spans="5:5" x14ac:dyDescent="0.35">
      <c r="E17353" s="78"/>
    </row>
    <row r="17354" spans="5:5" x14ac:dyDescent="0.35">
      <c r="E17354" s="78"/>
    </row>
    <row r="17355" spans="5:5" x14ac:dyDescent="0.35">
      <c r="E17355" s="78"/>
    </row>
    <row r="17356" spans="5:5" x14ac:dyDescent="0.35">
      <c r="E17356" s="78"/>
    </row>
    <row r="17357" spans="5:5" x14ac:dyDescent="0.35">
      <c r="E17357" s="78"/>
    </row>
    <row r="17358" spans="5:5" x14ac:dyDescent="0.35">
      <c r="E17358" s="78"/>
    </row>
    <row r="17359" spans="5:5" x14ac:dyDescent="0.35">
      <c r="E17359" s="78"/>
    </row>
    <row r="17360" spans="5:5" x14ac:dyDescent="0.35">
      <c r="E17360" s="78"/>
    </row>
    <row r="17361" spans="5:5" x14ac:dyDescent="0.35">
      <c r="E17361" s="78"/>
    </row>
    <row r="17362" spans="5:5" x14ac:dyDescent="0.35">
      <c r="E17362" s="78"/>
    </row>
    <row r="17363" spans="5:5" x14ac:dyDescent="0.35">
      <c r="E17363" s="78"/>
    </row>
    <row r="17364" spans="5:5" x14ac:dyDescent="0.35">
      <c r="E17364" s="78"/>
    </row>
    <row r="17365" spans="5:5" x14ac:dyDescent="0.35">
      <c r="E17365" s="78"/>
    </row>
    <row r="17366" spans="5:5" x14ac:dyDescent="0.35">
      <c r="E17366" s="78"/>
    </row>
    <row r="17367" spans="5:5" x14ac:dyDescent="0.35">
      <c r="E17367" s="78"/>
    </row>
    <row r="17368" spans="5:5" x14ac:dyDescent="0.35">
      <c r="E17368" s="78"/>
    </row>
    <row r="17369" spans="5:5" x14ac:dyDescent="0.35">
      <c r="E17369" s="78"/>
    </row>
    <row r="17370" spans="5:5" x14ac:dyDescent="0.35">
      <c r="E17370" s="78"/>
    </row>
    <row r="17371" spans="5:5" x14ac:dyDescent="0.35">
      <c r="E17371" s="78"/>
    </row>
    <row r="17372" spans="5:5" x14ac:dyDescent="0.35">
      <c r="E17372" s="78"/>
    </row>
    <row r="17373" spans="5:5" x14ac:dyDescent="0.35">
      <c r="E17373" s="78"/>
    </row>
    <row r="17374" spans="5:5" x14ac:dyDescent="0.35">
      <c r="E17374" s="78"/>
    </row>
    <row r="17375" spans="5:5" x14ac:dyDescent="0.35">
      <c r="E17375" s="78"/>
    </row>
    <row r="17376" spans="5:5" x14ac:dyDescent="0.35">
      <c r="E17376" s="78"/>
    </row>
    <row r="17377" spans="5:5" x14ac:dyDescent="0.35">
      <c r="E17377" s="78"/>
    </row>
    <row r="17378" spans="5:5" x14ac:dyDescent="0.35">
      <c r="E17378" s="78"/>
    </row>
    <row r="17379" spans="5:5" x14ac:dyDescent="0.35">
      <c r="E17379" s="78"/>
    </row>
    <row r="17380" spans="5:5" x14ac:dyDescent="0.35">
      <c r="E17380" s="78"/>
    </row>
    <row r="17381" spans="5:5" x14ac:dyDescent="0.35">
      <c r="E17381" s="78"/>
    </row>
    <row r="17382" spans="5:5" x14ac:dyDescent="0.35">
      <c r="E17382" s="78"/>
    </row>
    <row r="17383" spans="5:5" x14ac:dyDescent="0.35">
      <c r="E17383" s="78"/>
    </row>
    <row r="17384" spans="5:5" x14ac:dyDescent="0.35">
      <c r="E17384" s="78"/>
    </row>
    <row r="17385" spans="5:5" x14ac:dyDescent="0.35">
      <c r="E17385" s="78"/>
    </row>
    <row r="17386" spans="5:5" x14ac:dyDescent="0.35">
      <c r="E17386" s="78"/>
    </row>
    <row r="17387" spans="5:5" x14ac:dyDescent="0.35">
      <c r="E17387" s="78"/>
    </row>
    <row r="17388" spans="5:5" x14ac:dyDescent="0.35">
      <c r="E17388" s="78"/>
    </row>
    <row r="17389" spans="5:5" x14ac:dyDescent="0.35">
      <c r="E17389" s="78"/>
    </row>
    <row r="17390" spans="5:5" x14ac:dyDescent="0.35">
      <c r="E17390" s="78"/>
    </row>
    <row r="17391" spans="5:5" x14ac:dyDescent="0.35">
      <c r="E17391" s="78"/>
    </row>
    <row r="17392" spans="5:5" x14ac:dyDescent="0.35">
      <c r="E17392" s="78"/>
    </row>
    <row r="17393" spans="5:5" x14ac:dyDescent="0.35">
      <c r="E17393" s="78"/>
    </row>
    <row r="17394" spans="5:5" x14ac:dyDescent="0.35">
      <c r="E17394" s="78"/>
    </row>
    <row r="17395" spans="5:5" x14ac:dyDescent="0.35">
      <c r="E17395" s="78"/>
    </row>
    <row r="17396" spans="5:5" x14ac:dyDescent="0.35">
      <c r="E17396" s="78"/>
    </row>
    <row r="17397" spans="5:5" x14ac:dyDescent="0.35">
      <c r="E17397" s="78"/>
    </row>
    <row r="17398" spans="5:5" x14ac:dyDescent="0.35">
      <c r="E17398" s="78"/>
    </row>
    <row r="17399" spans="5:5" x14ac:dyDescent="0.35">
      <c r="E17399" s="78"/>
    </row>
    <row r="17400" spans="5:5" x14ac:dyDescent="0.35">
      <c r="E17400" s="78"/>
    </row>
    <row r="17401" spans="5:5" x14ac:dyDescent="0.35">
      <c r="E17401" s="78"/>
    </row>
    <row r="17402" spans="5:5" x14ac:dyDescent="0.35">
      <c r="E17402" s="78"/>
    </row>
    <row r="17403" spans="5:5" x14ac:dyDescent="0.35">
      <c r="E17403" s="78"/>
    </row>
    <row r="17404" spans="5:5" x14ac:dyDescent="0.35">
      <c r="E17404" s="78"/>
    </row>
    <row r="17405" spans="5:5" x14ac:dyDescent="0.35">
      <c r="E17405" s="78"/>
    </row>
    <row r="17406" spans="5:5" x14ac:dyDescent="0.35">
      <c r="E17406" s="78"/>
    </row>
    <row r="17407" spans="5:5" x14ac:dyDescent="0.35">
      <c r="E17407" s="78"/>
    </row>
    <row r="17408" spans="5:5" x14ac:dyDescent="0.35">
      <c r="E17408" s="78"/>
    </row>
    <row r="17409" spans="5:5" x14ac:dyDescent="0.35">
      <c r="E17409" s="78"/>
    </row>
    <row r="17410" spans="5:5" x14ac:dyDescent="0.35">
      <c r="E17410" s="78"/>
    </row>
    <row r="17411" spans="5:5" x14ac:dyDescent="0.35">
      <c r="E17411" s="78"/>
    </row>
    <row r="17412" spans="5:5" x14ac:dyDescent="0.35">
      <c r="E17412" s="78"/>
    </row>
    <row r="17413" spans="5:5" x14ac:dyDescent="0.35">
      <c r="E17413" s="78"/>
    </row>
    <row r="17414" spans="5:5" x14ac:dyDescent="0.35">
      <c r="E17414" s="78"/>
    </row>
    <row r="17415" spans="5:5" x14ac:dyDescent="0.35">
      <c r="E17415" s="78"/>
    </row>
    <row r="17416" spans="5:5" x14ac:dyDescent="0.35">
      <c r="E17416" s="78"/>
    </row>
    <row r="17417" spans="5:5" x14ac:dyDescent="0.35">
      <c r="E17417" s="78"/>
    </row>
    <row r="17418" spans="5:5" x14ac:dyDescent="0.35">
      <c r="E17418" s="78"/>
    </row>
    <row r="17419" spans="5:5" x14ac:dyDescent="0.35">
      <c r="E17419" s="78"/>
    </row>
    <row r="17420" spans="5:5" x14ac:dyDescent="0.35">
      <c r="E17420" s="78"/>
    </row>
    <row r="17421" spans="5:5" x14ac:dyDescent="0.35">
      <c r="E17421" s="78"/>
    </row>
    <row r="17422" spans="5:5" x14ac:dyDescent="0.35">
      <c r="E17422" s="78"/>
    </row>
    <row r="17423" spans="5:5" x14ac:dyDescent="0.35">
      <c r="E17423" s="78"/>
    </row>
    <row r="17424" spans="5:5" x14ac:dyDescent="0.35">
      <c r="E17424" s="78"/>
    </row>
    <row r="17425" spans="5:5" x14ac:dyDescent="0.35">
      <c r="E17425" s="78"/>
    </row>
    <row r="17426" spans="5:5" x14ac:dyDescent="0.35">
      <c r="E17426" s="78"/>
    </row>
    <row r="17427" spans="5:5" x14ac:dyDescent="0.35">
      <c r="E17427" s="78"/>
    </row>
    <row r="17428" spans="5:5" x14ac:dyDescent="0.35">
      <c r="E17428" s="78"/>
    </row>
    <row r="17429" spans="5:5" x14ac:dyDescent="0.35">
      <c r="E17429" s="78"/>
    </row>
    <row r="17430" spans="5:5" x14ac:dyDescent="0.35">
      <c r="E17430" s="78"/>
    </row>
    <row r="17431" spans="5:5" x14ac:dyDescent="0.35">
      <c r="E17431" s="78"/>
    </row>
    <row r="17432" spans="5:5" x14ac:dyDescent="0.35">
      <c r="E17432" s="78"/>
    </row>
    <row r="17433" spans="5:5" x14ac:dyDescent="0.35">
      <c r="E17433" s="78"/>
    </row>
    <row r="17434" spans="5:5" x14ac:dyDescent="0.35">
      <c r="E17434" s="78"/>
    </row>
    <row r="17435" spans="5:5" x14ac:dyDescent="0.35">
      <c r="E17435" s="78"/>
    </row>
    <row r="17436" spans="5:5" x14ac:dyDescent="0.35">
      <c r="E17436" s="78"/>
    </row>
    <row r="17437" spans="5:5" x14ac:dyDescent="0.35">
      <c r="E17437" s="78"/>
    </row>
    <row r="17438" spans="5:5" x14ac:dyDescent="0.35">
      <c r="E17438" s="78"/>
    </row>
    <row r="17439" spans="5:5" x14ac:dyDescent="0.35">
      <c r="E17439" s="78"/>
    </row>
    <row r="17440" spans="5:5" x14ac:dyDescent="0.35">
      <c r="E17440" s="78"/>
    </row>
    <row r="17441" spans="5:5" x14ac:dyDescent="0.35">
      <c r="E17441" s="78"/>
    </row>
    <row r="17442" spans="5:5" x14ac:dyDescent="0.35">
      <c r="E17442" s="78"/>
    </row>
    <row r="17443" spans="5:5" x14ac:dyDescent="0.35">
      <c r="E17443" s="78"/>
    </row>
    <row r="17444" spans="5:5" x14ac:dyDescent="0.35">
      <c r="E17444" s="78"/>
    </row>
    <row r="17445" spans="5:5" x14ac:dyDescent="0.35">
      <c r="E17445" s="78"/>
    </row>
    <row r="17446" spans="5:5" x14ac:dyDescent="0.35">
      <c r="E17446" s="78"/>
    </row>
    <row r="17447" spans="5:5" x14ac:dyDescent="0.35">
      <c r="E17447" s="78"/>
    </row>
    <row r="17448" spans="5:5" x14ac:dyDescent="0.35">
      <c r="E17448" s="78"/>
    </row>
    <row r="17449" spans="5:5" x14ac:dyDescent="0.35">
      <c r="E17449" s="78"/>
    </row>
    <row r="17450" spans="5:5" x14ac:dyDescent="0.35">
      <c r="E17450" s="78"/>
    </row>
    <row r="17451" spans="5:5" x14ac:dyDescent="0.35">
      <c r="E17451" s="78"/>
    </row>
    <row r="17452" spans="5:5" x14ac:dyDescent="0.35">
      <c r="E17452" s="78"/>
    </row>
    <row r="17453" spans="5:5" x14ac:dyDescent="0.35">
      <c r="E17453" s="78"/>
    </row>
    <row r="17454" spans="5:5" x14ac:dyDescent="0.35">
      <c r="E17454" s="78"/>
    </row>
    <row r="17455" spans="5:5" x14ac:dyDescent="0.35">
      <c r="E17455" s="78"/>
    </row>
    <row r="17456" spans="5:5" x14ac:dyDescent="0.35">
      <c r="E17456" s="78"/>
    </row>
    <row r="17457" spans="5:5" x14ac:dyDescent="0.35">
      <c r="E17457" s="78"/>
    </row>
    <row r="17458" spans="5:5" x14ac:dyDescent="0.35">
      <c r="E17458" s="78"/>
    </row>
    <row r="17459" spans="5:5" x14ac:dyDescent="0.35">
      <c r="E17459" s="78"/>
    </row>
    <row r="17460" spans="5:5" x14ac:dyDescent="0.35">
      <c r="E17460" s="78"/>
    </row>
    <row r="17461" spans="5:5" x14ac:dyDescent="0.35">
      <c r="E17461" s="78"/>
    </row>
    <row r="17462" spans="5:5" x14ac:dyDescent="0.35">
      <c r="E17462" s="78"/>
    </row>
    <row r="17463" spans="5:5" x14ac:dyDescent="0.35">
      <c r="E17463" s="78"/>
    </row>
    <row r="17464" spans="5:5" x14ac:dyDescent="0.35">
      <c r="E17464" s="78"/>
    </row>
    <row r="17465" spans="5:5" x14ac:dyDescent="0.35">
      <c r="E17465" s="78"/>
    </row>
    <row r="17466" spans="5:5" x14ac:dyDescent="0.35">
      <c r="E17466" s="78"/>
    </row>
    <row r="17467" spans="5:5" x14ac:dyDescent="0.35">
      <c r="E17467" s="78"/>
    </row>
    <row r="17468" spans="5:5" x14ac:dyDescent="0.35">
      <c r="E17468" s="78"/>
    </row>
    <row r="17469" spans="5:5" x14ac:dyDescent="0.35">
      <c r="E17469" s="78"/>
    </row>
    <row r="17470" spans="5:5" x14ac:dyDescent="0.35">
      <c r="E17470" s="78"/>
    </row>
    <row r="17471" spans="5:5" x14ac:dyDescent="0.35">
      <c r="E17471" s="78"/>
    </row>
    <row r="17472" spans="5:5" x14ac:dyDescent="0.35">
      <c r="E17472" s="78"/>
    </row>
    <row r="17473" spans="5:5" x14ac:dyDescent="0.35">
      <c r="E17473" s="78"/>
    </row>
    <row r="17474" spans="5:5" x14ac:dyDescent="0.35">
      <c r="E17474" s="78"/>
    </row>
    <row r="17475" spans="5:5" x14ac:dyDescent="0.35">
      <c r="E17475" s="78"/>
    </row>
    <row r="17476" spans="5:5" x14ac:dyDescent="0.35">
      <c r="E17476" s="78"/>
    </row>
    <row r="17477" spans="5:5" x14ac:dyDescent="0.35">
      <c r="E17477" s="78"/>
    </row>
    <row r="17478" spans="5:5" x14ac:dyDescent="0.35">
      <c r="E17478" s="78"/>
    </row>
    <row r="17479" spans="5:5" x14ac:dyDescent="0.35">
      <c r="E17479" s="78"/>
    </row>
    <row r="17480" spans="5:5" x14ac:dyDescent="0.35">
      <c r="E17480" s="78"/>
    </row>
    <row r="17481" spans="5:5" x14ac:dyDescent="0.35">
      <c r="E17481" s="78"/>
    </row>
    <row r="17482" spans="5:5" x14ac:dyDescent="0.35">
      <c r="E17482" s="78"/>
    </row>
    <row r="17483" spans="5:5" x14ac:dyDescent="0.35">
      <c r="E17483" s="78"/>
    </row>
    <row r="17484" spans="5:5" x14ac:dyDescent="0.35">
      <c r="E17484" s="78"/>
    </row>
    <row r="17485" spans="5:5" x14ac:dyDescent="0.35">
      <c r="E17485" s="78"/>
    </row>
    <row r="17486" spans="5:5" x14ac:dyDescent="0.35">
      <c r="E17486" s="78"/>
    </row>
    <row r="17487" spans="5:5" x14ac:dyDescent="0.35">
      <c r="E17487" s="78"/>
    </row>
    <row r="17488" spans="5:5" x14ac:dyDescent="0.35">
      <c r="E17488" s="78"/>
    </row>
    <row r="17489" spans="5:5" x14ac:dyDescent="0.35">
      <c r="E17489" s="78"/>
    </row>
    <row r="17490" spans="5:5" x14ac:dyDescent="0.35">
      <c r="E17490" s="78"/>
    </row>
    <row r="17491" spans="5:5" x14ac:dyDescent="0.35">
      <c r="E17491" s="78"/>
    </row>
    <row r="17492" spans="5:5" x14ac:dyDescent="0.35">
      <c r="E17492" s="78"/>
    </row>
    <row r="17493" spans="5:5" x14ac:dyDescent="0.35">
      <c r="E17493" s="78"/>
    </row>
    <row r="17494" spans="5:5" x14ac:dyDescent="0.35">
      <c r="E17494" s="78"/>
    </row>
    <row r="17495" spans="5:5" x14ac:dyDescent="0.35">
      <c r="E17495" s="78"/>
    </row>
    <row r="17496" spans="5:5" x14ac:dyDescent="0.35">
      <c r="E17496" s="78"/>
    </row>
    <row r="17497" spans="5:5" x14ac:dyDescent="0.35">
      <c r="E17497" s="78"/>
    </row>
    <row r="17498" spans="5:5" x14ac:dyDescent="0.35">
      <c r="E17498" s="78"/>
    </row>
    <row r="17499" spans="5:5" x14ac:dyDescent="0.35">
      <c r="E17499" s="78"/>
    </row>
    <row r="17500" spans="5:5" x14ac:dyDescent="0.35">
      <c r="E17500" s="78"/>
    </row>
    <row r="17501" spans="5:5" x14ac:dyDescent="0.35">
      <c r="E17501" s="78"/>
    </row>
    <row r="17502" spans="5:5" x14ac:dyDescent="0.35">
      <c r="E17502" s="78"/>
    </row>
    <row r="17503" spans="5:5" x14ac:dyDescent="0.35">
      <c r="E17503" s="78"/>
    </row>
    <row r="17504" spans="5:5" x14ac:dyDescent="0.35">
      <c r="E17504" s="78"/>
    </row>
    <row r="17505" spans="5:5" x14ac:dyDescent="0.35">
      <c r="E17505" s="78"/>
    </row>
    <row r="17506" spans="5:5" x14ac:dyDescent="0.35">
      <c r="E17506" s="78"/>
    </row>
    <row r="17507" spans="5:5" x14ac:dyDescent="0.35">
      <c r="E17507" s="78"/>
    </row>
    <row r="17508" spans="5:5" x14ac:dyDescent="0.35">
      <c r="E17508" s="78"/>
    </row>
    <row r="17509" spans="5:5" x14ac:dyDescent="0.35">
      <c r="E17509" s="78"/>
    </row>
    <row r="17510" spans="5:5" x14ac:dyDescent="0.35">
      <c r="E17510" s="78"/>
    </row>
    <row r="17511" spans="5:5" x14ac:dyDescent="0.35">
      <c r="E17511" s="78"/>
    </row>
    <row r="17512" spans="5:5" x14ac:dyDescent="0.35">
      <c r="E17512" s="78"/>
    </row>
    <row r="17513" spans="5:5" x14ac:dyDescent="0.35">
      <c r="E17513" s="78"/>
    </row>
    <row r="17514" spans="5:5" x14ac:dyDescent="0.35">
      <c r="E17514" s="78"/>
    </row>
    <row r="17515" spans="5:5" x14ac:dyDescent="0.35">
      <c r="E17515" s="78"/>
    </row>
    <row r="17516" spans="5:5" x14ac:dyDescent="0.35">
      <c r="E17516" s="78"/>
    </row>
    <row r="17517" spans="5:5" x14ac:dyDescent="0.35">
      <c r="E17517" s="78"/>
    </row>
    <row r="17518" spans="5:5" x14ac:dyDescent="0.35">
      <c r="E17518" s="78"/>
    </row>
    <row r="17519" spans="5:5" x14ac:dyDescent="0.35">
      <c r="E17519" s="78"/>
    </row>
    <row r="17520" spans="5:5" x14ac:dyDescent="0.35">
      <c r="E17520" s="78"/>
    </row>
    <row r="17521" spans="5:5" x14ac:dyDescent="0.35">
      <c r="E17521" s="78"/>
    </row>
    <row r="17522" spans="5:5" x14ac:dyDescent="0.35">
      <c r="E17522" s="78"/>
    </row>
    <row r="17523" spans="5:5" x14ac:dyDescent="0.35">
      <c r="E17523" s="78"/>
    </row>
    <row r="17524" spans="5:5" x14ac:dyDescent="0.35">
      <c r="E17524" s="78"/>
    </row>
    <row r="17525" spans="5:5" x14ac:dyDescent="0.35">
      <c r="E17525" s="78"/>
    </row>
    <row r="17526" spans="5:5" x14ac:dyDescent="0.35">
      <c r="E17526" s="78"/>
    </row>
    <row r="17527" spans="5:5" x14ac:dyDescent="0.35">
      <c r="E17527" s="78"/>
    </row>
    <row r="17528" spans="5:5" x14ac:dyDescent="0.35">
      <c r="E17528" s="78"/>
    </row>
    <row r="17529" spans="5:5" x14ac:dyDescent="0.35">
      <c r="E17529" s="78"/>
    </row>
    <row r="17530" spans="5:5" x14ac:dyDescent="0.35">
      <c r="E17530" s="78"/>
    </row>
    <row r="17531" spans="5:5" x14ac:dyDescent="0.35">
      <c r="E17531" s="78"/>
    </row>
    <row r="17532" spans="5:5" x14ac:dyDescent="0.35">
      <c r="E17532" s="78"/>
    </row>
    <row r="17533" spans="5:5" x14ac:dyDescent="0.35">
      <c r="E17533" s="78"/>
    </row>
    <row r="17534" spans="5:5" x14ac:dyDescent="0.35">
      <c r="E17534" s="78"/>
    </row>
    <row r="17535" spans="5:5" x14ac:dyDescent="0.35">
      <c r="E17535" s="78"/>
    </row>
    <row r="17536" spans="5:5" x14ac:dyDescent="0.35">
      <c r="E17536" s="78"/>
    </row>
    <row r="17537" spans="5:5" x14ac:dyDescent="0.35">
      <c r="E17537" s="78"/>
    </row>
    <row r="17538" spans="5:5" x14ac:dyDescent="0.35">
      <c r="E17538" s="78"/>
    </row>
    <row r="17539" spans="5:5" x14ac:dyDescent="0.35">
      <c r="E17539" s="78"/>
    </row>
    <row r="17540" spans="5:5" x14ac:dyDescent="0.35">
      <c r="E17540" s="78"/>
    </row>
    <row r="17541" spans="5:5" x14ac:dyDescent="0.35">
      <c r="E17541" s="78"/>
    </row>
    <row r="17542" spans="5:5" x14ac:dyDescent="0.35">
      <c r="E17542" s="78"/>
    </row>
    <row r="17543" spans="5:5" x14ac:dyDescent="0.35">
      <c r="E17543" s="78"/>
    </row>
    <row r="17544" spans="5:5" x14ac:dyDescent="0.35">
      <c r="E17544" s="78"/>
    </row>
    <row r="17545" spans="5:5" x14ac:dyDescent="0.35">
      <c r="E17545" s="78"/>
    </row>
    <row r="17546" spans="5:5" x14ac:dyDescent="0.35">
      <c r="E17546" s="78"/>
    </row>
    <row r="17547" spans="5:5" x14ac:dyDescent="0.35">
      <c r="E17547" s="78"/>
    </row>
    <row r="17548" spans="5:5" x14ac:dyDescent="0.35">
      <c r="E17548" s="78"/>
    </row>
    <row r="17549" spans="5:5" x14ac:dyDescent="0.35">
      <c r="E17549" s="78"/>
    </row>
    <row r="17550" spans="5:5" x14ac:dyDescent="0.35">
      <c r="E17550" s="78"/>
    </row>
    <row r="17551" spans="5:5" x14ac:dyDescent="0.35">
      <c r="E17551" s="78"/>
    </row>
    <row r="17552" spans="5:5" x14ac:dyDescent="0.35">
      <c r="E17552" s="78"/>
    </row>
    <row r="17553" spans="5:5" x14ac:dyDescent="0.35">
      <c r="E17553" s="78"/>
    </row>
    <row r="17554" spans="5:5" x14ac:dyDescent="0.35">
      <c r="E17554" s="78"/>
    </row>
    <row r="17555" spans="5:5" x14ac:dyDescent="0.35">
      <c r="E17555" s="78"/>
    </row>
    <row r="17556" spans="5:5" x14ac:dyDescent="0.35">
      <c r="E17556" s="78"/>
    </row>
    <row r="17557" spans="5:5" x14ac:dyDescent="0.35">
      <c r="E17557" s="78"/>
    </row>
    <row r="17558" spans="5:5" x14ac:dyDescent="0.35">
      <c r="E17558" s="78"/>
    </row>
    <row r="17559" spans="5:5" x14ac:dyDescent="0.35">
      <c r="E17559" s="78"/>
    </row>
    <row r="17560" spans="5:5" x14ac:dyDescent="0.35">
      <c r="E17560" s="78"/>
    </row>
    <row r="17561" spans="5:5" x14ac:dyDescent="0.35">
      <c r="E17561" s="78"/>
    </row>
    <row r="17562" spans="5:5" x14ac:dyDescent="0.35">
      <c r="E17562" s="78"/>
    </row>
    <row r="17563" spans="5:5" x14ac:dyDescent="0.35">
      <c r="E17563" s="78"/>
    </row>
    <row r="17564" spans="5:5" x14ac:dyDescent="0.35">
      <c r="E17564" s="78"/>
    </row>
    <row r="17565" spans="5:5" x14ac:dyDescent="0.35">
      <c r="E17565" s="78"/>
    </row>
    <row r="17566" spans="5:5" x14ac:dyDescent="0.35">
      <c r="E17566" s="78"/>
    </row>
    <row r="17567" spans="5:5" x14ac:dyDescent="0.35">
      <c r="E17567" s="78"/>
    </row>
    <row r="17568" spans="5:5" x14ac:dyDescent="0.35">
      <c r="E17568" s="78"/>
    </row>
    <row r="17569" spans="5:5" x14ac:dyDescent="0.35">
      <c r="E17569" s="78"/>
    </row>
    <row r="17570" spans="5:5" x14ac:dyDescent="0.35">
      <c r="E17570" s="78"/>
    </row>
    <row r="17571" spans="5:5" x14ac:dyDescent="0.35">
      <c r="E17571" s="78"/>
    </row>
    <row r="17572" spans="5:5" x14ac:dyDescent="0.35">
      <c r="E17572" s="78"/>
    </row>
    <row r="17573" spans="5:5" x14ac:dyDescent="0.35">
      <c r="E17573" s="78"/>
    </row>
    <row r="17574" spans="5:5" x14ac:dyDescent="0.35">
      <c r="E17574" s="78"/>
    </row>
    <row r="17575" spans="5:5" x14ac:dyDescent="0.35">
      <c r="E17575" s="78"/>
    </row>
    <row r="17576" spans="5:5" x14ac:dyDescent="0.35">
      <c r="E17576" s="78"/>
    </row>
    <row r="17577" spans="5:5" x14ac:dyDescent="0.35">
      <c r="E17577" s="78"/>
    </row>
    <row r="17578" spans="5:5" x14ac:dyDescent="0.35">
      <c r="E17578" s="78"/>
    </row>
    <row r="17579" spans="5:5" x14ac:dyDescent="0.35">
      <c r="E17579" s="78"/>
    </row>
    <row r="17580" spans="5:5" x14ac:dyDescent="0.35">
      <c r="E17580" s="78"/>
    </row>
    <row r="17581" spans="5:5" x14ac:dyDescent="0.35">
      <c r="E17581" s="78"/>
    </row>
    <row r="17582" spans="5:5" x14ac:dyDescent="0.35">
      <c r="E17582" s="78"/>
    </row>
    <row r="17583" spans="5:5" x14ac:dyDescent="0.35">
      <c r="E17583" s="78"/>
    </row>
    <row r="17584" spans="5:5" x14ac:dyDescent="0.35">
      <c r="E17584" s="78"/>
    </row>
    <row r="17585" spans="5:5" x14ac:dyDescent="0.35">
      <c r="E17585" s="78"/>
    </row>
    <row r="17586" spans="5:5" x14ac:dyDescent="0.35">
      <c r="E17586" s="78"/>
    </row>
    <row r="17587" spans="5:5" x14ac:dyDescent="0.35">
      <c r="E17587" s="78"/>
    </row>
    <row r="17588" spans="5:5" x14ac:dyDescent="0.35">
      <c r="E17588" s="78"/>
    </row>
    <row r="17589" spans="5:5" x14ac:dyDescent="0.35">
      <c r="E17589" s="78"/>
    </row>
    <row r="17590" spans="5:5" x14ac:dyDescent="0.35">
      <c r="E17590" s="78"/>
    </row>
    <row r="17591" spans="5:5" x14ac:dyDescent="0.35">
      <c r="E17591" s="78"/>
    </row>
    <row r="17592" spans="5:5" x14ac:dyDescent="0.35">
      <c r="E17592" s="78"/>
    </row>
    <row r="17593" spans="5:5" x14ac:dyDescent="0.35">
      <c r="E17593" s="78"/>
    </row>
    <row r="17594" spans="5:5" x14ac:dyDescent="0.35">
      <c r="E17594" s="78"/>
    </row>
    <row r="17595" spans="5:5" x14ac:dyDescent="0.35">
      <c r="E17595" s="78"/>
    </row>
    <row r="17596" spans="5:5" x14ac:dyDescent="0.35">
      <c r="E17596" s="78"/>
    </row>
    <row r="17597" spans="5:5" x14ac:dyDescent="0.35">
      <c r="E17597" s="78"/>
    </row>
    <row r="17598" spans="5:5" x14ac:dyDescent="0.35">
      <c r="E17598" s="78"/>
    </row>
    <row r="17599" spans="5:5" x14ac:dyDescent="0.35">
      <c r="E17599" s="78"/>
    </row>
    <row r="17600" spans="5:5" x14ac:dyDescent="0.35">
      <c r="E17600" s="78"/>
    </row>
    <row r="17601" spans="5:5" x14ac:dyDescent="0.35">
      <c r="E17601" s="78"/>
    </row>
    <row r="17602" spans="5:5" x14ac:dyDescent="0.35">
      <c r="E17602" s="78"/>
    </row>
    <row r="17603" spans="5:5" x14ac:dyDescent="0.35">
      <c r="E17603" s="78"/>
    </row>
    <row r="17604" spans="5:5" x14ac:dyDescent="0.35">
      <c r="E17604" s="78"/>
    </row>
    <row r="17605" spans="5:5" x14ac:dyDescent="0.35">
      <c r="E17605" s="78"/>
    </row>
    <row r="17606" spans="5:5" x14ac:dyDescent="0.35">
      <c r="E17606" s="78"/>
    </row>
    <row r="17607" spans="5:5" x14ac:dyDescent="0.35">
      <c r="E17607" s="78"/>
    </row>
    <row r="17608" spans="5:5" x14ac:dyDescent="0.35">
      <c r="E17608" s="78"/>
    </row>
    <row r="17609" spans="5:5" x14ac:dyDescent="0.35">
      <c r="E17609" s="78"/>
    </row>
    <row r="17610" spans="5:5" x14ac:dyDescent="0.35">
      <c r="E17610" s="78"/>
    </row>
    <row r="17611" spans="5:5" x14ac:dyDescent="0.35">
      <c r="E17611" s="78"/>
    </row>
    <row r="17612" spans="5:5" x14ac:dyDescent="0.35">
      <c r="E17612" s="78"/>
    </row>
    <row r="17613" spans="5:5" x14ac:dyDescent="0.35">
      <c r="E17613" s="78"/>
    </row>
    <row r="17614" spans="5:5" x14ac:dyDescent="0.35">
      <c r="E17614" s="78"/>
    </row>
    <row r="17615" spans="5:5" x14ac:dyDescent="0.35">
      <c r="E17615" s="78"/>
    </row>
    <row r="17616" spans="5:5" x14ac:dyDescent="0.35">
      <c r="E17616" s="78"/>
    </row>
    <row r="17617" spans="5:5" x14ac:dyDescent="0.35">
      <c r="E17617" s="78"/>
    </row>
    <row r="17618" spans="5:5" x14ac:dyDescent="0.35">
      <c r="E17618" s="78"/>
    </row>
    <row r="17619" spans="5:5" x14ac:dyDescent="0.35">
      <c r="E17619" s="78"/>
    </row>
    <row r="17620" spans="5:5" x14ac:dyDescent="0.35">
      <c r="E17620" s="78"/>
    </row>
    <row r="17621" spans="5:5" x14ac:dyDescent="0.35">
      <c r="E17621" s="78"/>
    </row>
    <row r="17622" spans="5:5" x14ac:dyDescent="0.35">
      <c r="E17622" s="78"/>
    </row>
    <row r="17623" spans="5:5" x14ac:dyDescent="0.35">
      <c r="E17623" s="78"/>
    </row>
    <row r="17624" spans="5:5" x14ac:dyDescent="0.35">
      <c r="E17624" s="78"/>
    </row>
    <row r="17625" spans="5:5" x14ac:dyDescent="0.35">
      <c r="E17625" s="78"/>
    </row>
    <row r="17626" spans="5:5" x14ac:dyDescent="0.35">
      <c r="E17626" s="78"/>
    </row>
    <row r="17627" spans="5:5" x14ac:dyDescent="0.35">
      <c r="E17627" s="78"/>
    </row>
    <row r="17628" spans="5:5" x14ac:dyDescent="0.35">
      <c r="E17628" s="78"/>
    </row>
    <row r="17629" spans="5:5" x14ac:dyDescent="0.35">
      <c r="E17629" s="78"/>
    </row>
    <row r="17630" spans="5:5" x14ac:dyDescent="0.35">
      <c r="E17630" s="78"/>
    </row>
    <row r="17631" spans="5:5" x14ac:dyDescent="0.35">
      <c r="E17631" s="78"/>
    </row>
    <row r="17632" spans="5:5" x14ac:dyDescent="0.35">
      <c r="E17632" s="78"/>
    </row>
    <row r="17633" spans="5:5" x14ac:dyDescent="0.35">
      <c r="E17633" s="78"/>
    </row>
    <row r="17634" spans="5:5" x14ac:dyDescent="0.35">
      <c r="E17634" s="78"/>
    </row>
    <row r="17635" spans="5:5" x14ac:dyDescent="0.35">
      <c r="E17635" s="78"/>
    </row>
    <row r="17636" spans="5:5" x14ac:dyDescent="0.35">
      <c r="E17636" s="78"/>
    </row>
    <row r="17637" spans="5:5" x14ac:dyDescent="0.35">
      <c r="E17637" s="78"/>
    </row>
    <row r="17638" spans="5:5" x14ac:dyDescent="0.35">
      <c r="E17638" s="78"/>
    </row>
    <row r="17639" spans="5:5" x14ac:dyDescent="0.35">
      <c r="E17639" s="78"/>
    </row>
    <row r="17640" spans="5:5" x14ac:dyDescent="0.35">
      <c r="E17640" s="78"/>
    </row>
    <row r="17641" spans="5:5" x14ac:dyDescent="0.35">
      <c r="E17641" s="78"/>
    </row>
    <row r="17642" spans="5:5" x14ac:dyDescent="0.35">
      <c r="E17642" s="78"/>
    </row>
    <row r="17643" spans="5:5" x14ac:dyDescent="0.35">
      <c r="E17643" s="78"/>
    </row>
    <row r="17644" spans="5:5" x14ac:dyDescent="0.35">
      <c r="E17644" s="78"/>
    </row>
    <row r="17645" spans="5:5" x14ac:dyDescent="0.35">
      <c r="E17645" s="78"/>
    </row>
    <row r="17646" spans="5:5" x14ac:dyDescent="0.35">
      <c r="E17646" s="78"/>
    </row>
    <row r="17647" spans="5:5" x14ac:dyDescent="0.35">
      <c r="E17647" s="78"/>
    </row>
    <row r="17648" spans="5:5" x14ac:dyDescent="0.35">
      <c r="E17648" s="78"/>
    </row>
    <row r="17649" spans="5:5" x14ac:dyDescent="0.35">
      <c r="E17649" s="78"/>
    </row>
    <row r="17650" spans="5:5" x14ac:dyDescent="0.35">
      <c r="E17650" s="78"/>
    </row>
    <row r="17651" spans="5:5" x14ac:dyDescent="0.35">
      <c r="E17651" s="78"/>
    </row>
    <row r="17652" spans="5:5" x14ac:dyDescent="0.35">
      <c r="E17652" s="78"/>
    </row>
    <row r="17653" spans="5:5" x14ac:dyDescent="0.35">
      <c r="E17653" s="78"/>
    </row>
    <row r="17654" spans="5:5" x14ac:dyDescent="0.35">
      <c r="E17654" s="78"/>
    </row>
    <row r="17655" spans="5:5" x14ac:dyDescent="0.35">
      <c r="E17655" s="78"/>
    </row>
    <row r="17656" spans="5:5" x14ac:dyDescent="0.35">
      <c r="E17656" s="78"/>
    </row>
    <row r="17657" spans="5:5" x14ac:dyDescent="0.35">
      <c r="E17657" s="78"/>
    </row>
    <row r="17658" spans="5:5" x14ac:dyDescent="0.35">
      <c r="E17658" s="78"/>
    </row>
    <row r="17659" spans="5:5" x14ac:dyDescent="0.35">
      <c r="E17659" s="78"/>
    </row>
    <row r="17660" spans="5:5" x14ac:dyDescent="0.35">
      <c r="E17660" s="78"/>
    </row>
    <row r="17661" spans="5:5" x14ac:dyDescent="0.35">
      <c r="E17661" s="78"/>
    </row>
    <row r="17662" spans="5:5" x14ac:dyDescent="0.35">
      <c r="E17662" s="78"/>
    </row>
    <row r="17663" spans="5:5" x14ac:dyDescent="0.35">
      <c r="E17663" s="78"/>
    </row>
    <row r="17664" spans="5:5" x14ac:dyDescent="0.35">
      <c r="E17664" s="78"/>
    </row>
    <row r="17665" spans="5:5" x14ac:dyDescent="0.35">
      <c r="E17665" s="78"/>
    </row>
    <row r="17666" spans="5:5" x14ac:dyDescent="0.35">
      <c r="E17666" s="78"/>
    </row>
    <row r="17667" spans="5:5" x14ac:dyDescent="0.35">
      <c r="E17667" s="78"/>
    </row>
    <row r="17668" spans="5:5" x14ac:dyDescent="0.35">
      <c r="E17668" s="78"/>
    </row>
    <row r="17669" spans="5:5" x14ac:dyDescent="0.35">
      <c r="E17669" s="78"/>
    </row>
    <row r="17670" spans="5:5" x14ac:dyDescent="0.35">
      <c r="E17670" s="78"/>
    </row>
    <row r="17671" spans="5:5" x14ac:dyDescent="0.35">
      <c r="E17671" s="78"/>
    </row>
    <row r="17672" spans="5:5" x14ac:dyDescent="0.35">
      <c r="E17672" s="78"/>
    </row>
    <row r="17673" spans="5:5" x14ac:dyDescent="0.35">
      <c r="E17673" s="78"/>
    </row>
    <row r="17674" spans="5:5" x14ac:dyDescent="0.35">
      <c r="E17674" s="78"/>
    </row>
    <row r="17675" spans="5:5" x14ac:dyDescent="0.35">
      <c r="E17675" s="78"/>
    </row>
    <row r="17676" spans="5:5" x14ac:dyDescent="0.35">
      <c r="E17676" s="78"/>
    </row>
    <row r="17677" spans="5:5" x14ac:dyDescent="0.35">
      <c r="E17677" s="78"/>
    </row>
    <row r="17678" spans="5:5" x14ac:dyDescent="0.35">
      <c r="E17678" s="78"/>
    </row>
    <row r="17679" spans="5:5" x14ac:dyDescent="0.35">
      <c r="E17679" s="78"/>
    </row>
    <row r="17680" spans="5:5" x14ac:dyDescent="0.35">
      <c r="E17680" s="78"/>
    </row>
    <row r="17681" spans="5:5" x14ac:dyDescent="0.35">
      <c r="E17681" s="78"/>
    </row>
    <row r="17682" spans="5:5" x14ac:dyDescent="0.35">
      <c r="E17682" s="78"/>
    </row>
    <row r="17683" spans="5:5" x14ac:dyDescent="0.35">
      <c r="E17683" s="78"/>
    </row>
    <row r="17684" spans="5:5" x14ac:dyDescent="0.35">
      <c r="E17684" s="78"/>
    </row>
    <row r="17685" spans="5:5" x14ac:dyDescent="0.35">
      <c r="E17685" s="78"/>
    </row>
    <row r="17686" spans="5:5" x14ac:dyDescent="0.35">
      <c r="E17686" s="78"/>
    </row>
    <row r="17687" spans="5:5" x14ac:dyDescent="0.35">
      <c r="E17687" s="78"/>
    </row>
    <row r="17688" spans="5:5" x14ac:dyDescent="0.35">
      <c r="E17688" s="78"/>
    </row>
    <row r="17689" spans="5:5" x14ac:dyDescent="0.35">
      <c r="E17689" s="78"/>
    </row>
    <row r="17690" spans="5:5" x14ac:dyDescent="0.35">
      <c r="E17690" s="78"/>
    </row>
    <row r="17691" spans="5:5" x14ac:dyDescent="0.35">
      <c r="E17691" s="78"/>
    </row>
    <row r="17692" spans="5:5" x14ac:dyDescent="0.35">
      <c r="E17692" s="78"/>
    </row>
    <row r="17693" spans="5:5" x14ac:dyDescent="0.35">
      <c r="E17693" s="78"/>
    </row>
    <row r="17694" spans="5:5" x14ac:dyDescent="0.35">
      <c r="E17694" s="78"/>
    </row>
    <row r="17695" spans="5:5" x14ac:dyDescent="0.35">
      <c r="E17695" s="78"/>
    </row>
    <row r="17696" spans="5:5" x14ac:dyDescent="0.35">
      <c r="E17696" s="78"/>
    </row>
    <row r="17697" spans="5:5" x14ac:dyDescent="0.35">
      <c r="E17697" s="78"/>
    </row>
    <row r="17698" spans="5:5" x14ac:dyDescent="0.35">
      <c r="E17698" s="78"/>
    </row>
    <row r="17699" spans="5:5" x14ac:dyDescent="0.35">
      <c r="E17699" s="78"/>
    </row>
    <row r="17700" spans="5:5" x14ac:dyDescent="0.35">
      <c r="E17700" s="78"/>
    </row>
    <row r="17701" spans="5:5" x14ac:dyDescent="0.35">
      <c r="E17701" s="78"/>
    </row>
    <row r="17702" spans="5:5" x14ac:dyDescent="0.35">
      <c r="E17702" s="78"/>
    </row>
    <row r="17703" spans="5:5" x14ac:dyDescent="0.35">
      <c r="E17703" s="78"/>
    </row>
    <row r="17704" spans="5:5" x14ac:dyDescent="0.35">
      <c r="E17704" s="78"/>
    </row>
    <row r="17705" spans="5:5" x14ac:dyDescent="0.35">
      <c r="E17705" s="78"/>
    </row>
    <row r="17706" spans="5:5" x14ac:dyDescent="0.35">
      <c r="E17706" s="78"/>
    </row>
    <row r="17707" spans="5:5" x14ac:dyDescent="0.35">
      <c r="E17707" s="78"/>
    </row>
    <row r="17708" spans="5:5" x14ac:dyDescent="0.35">
      <c r="E17708" s="78"/>
    </row>
    <row r="17709" spans="5:5" x14ac:dyDescent="0.35">
      <c r="E17709" s="78"/>
    </row>
    <row r="17710" spans="5:5" x14ac:dyDescent="0.35">
      <c r="E17710" s="78"/>
    </row>
    <row r="17711" spans="5:5" x14ac:dyDescent="0.35">
      <c r="E17711" s="78"/>
    </row>
    <row r="17712" spans="5:5" x14ac:dyDescent="0.35">
      <c r="E17712" s="78"/>
    </row>
    <row r="17713" spans="5:5" x14ac:dyDescent="0.35">
      <c r="E17713" s="78"/>
    </row>
    <row r="17714" spans="5:5" x14ac:dyDescent="0.35">
      <c r="E17714" s="78"/>
    </row>
    <row r="17715" spans="5:5" x14ac:dyDescent="0.35">
      <c r="E17715" s="78"/>
    </row>
    <row r="17716" spans="5:5" x14ac:dyDescent="0.35">
      <c r="E17716" s="78"/>
    </row>
    <row r="17717" spans="5:5" x14ac:dyDescent="0.35">
      <c r="E17717" s="78"/>
    </row>
    <row r="17718" spans="5:5" x14ac:dyDescent="0.35">
      <c r="E17718" s="78"/>
    </row>
    <row r="17719" spans="5:5" x14ac:dyDescent="0.35">
      <c r="E17719" s="78"/>
    </row>
    <row r="17720" spans="5:5" x14ac:dyDescent="0.35">
      <c r="E17720" s="78"/>
    </row>
    <row r="17721" spans="5:5" x14ac:dyDescent="0.35">
      <c r="E17721" s="78"/>
    </row>
    <row r="17722" spans="5:5" x14ac:dyDescent="0.35">
      <c r="E17722" s="78"/>
    </row>
    <row r="17723" spans="5:5" x14ac:dyDescent="0.35">
      <c r="E17723" s="78"/>
    </row>
    <row r="17724" spans="5:5" x14ac:dyDescent="0.35">
      <c r="E17724" s="78"/>
    </row>
    <row r="17725" spans="5:5" x14ac:dyDescent="0.35">
      <c r="E17725" s="78"/>
    </row>
    <row r="17726" spans="5:5" x14ac:dyDescent="0.35">
      <c r="E17726" s="78"/>
    </row>
    <row r="17727" spans="5:5" x14ac:dyDescent="0.35">
      <c r="E17727" s="78"/>
    </row>
    <row r="17728" spans="5:5" x14ac:dyDescent="0.35">
      <c r="E17728" s="78"/>
    </row>
    <row r="17729" spans="5:5" x14ac:dyDescent="0.35">
      <c r="E17729" s="78"/>
    </row>
    <row r="17730" spans="5:5" x14ac:dyDescent="0.35">
      <c r="E17730" s="78"/>
    </row>
    <row r="17731" spans="5:5" x14ac:dyDescent="0.35">
      <c r="E17731" s="78"/>
    </row>
    <row r="17732" spans="5:5" x14ac:dyDescent="0.35">
      <c r="E17732" s="78"/>
    </row>
    <row r="17733" spans="5:5" x14ac:dyDescent="0.35">
      <c r="E17733" s="78"/>
    </row>
    <row r="17734" spans="5:5" x14ac:dyDescent="0.35">
      <c r="E17734" s="78"/>
    </row>
    <row r="17735" spans="5:5" x14ac:dyDescent="0.35">
      <c r="E17735" s="78"/>
    </row>
    <row r="17736" spans="5:5" x14ac:dyDescent="0.35">
      <c r="E17736" s="78"/>
    </row>
    <row r="17737" spans="5:5" x14ac:dyDescent="0.35">
      <c r="E17737" s="78"/>
    </row>
    <row r="17738" spans="5:5" x14ac:dyDescent="0.35">
      <c r="E17738" s="78"/>
    </row>
    <row r="17739" spans="5:5" x14ac:dyDescent="0.35">
      <c r="E17739" s="78"/>
    </row>
    <row r="17740" spans="5:5" x14ac:dyDescent="0.35">
      <c r="E17740" s="78"/>
    </row>
    <row r="17741" spans="5:5" x14ac:dyDescent="0.35">
      <c r="E17741" s="78"/>
    </row>
    <row r="17742" spans="5:5" x14ac:dyDescent="0.35">
      <c r="E17742" s="78"/>
    </row>
    <row r="17743" spans="5:5" x14ac:dyDescent="0.35">
      <c r="E17743" s="78"/>
    </row>
    <row r="17744" spans="5:5" x14ac:dyDescent="0.35">
      <c r="E17744" s="78"/>
    </row>
    <row r="17745" spans="5:5" x14ac:dyDescent="0.35">
      <c r="E17745" s="78"/>
    </row>
    <row r="17746" spans="5:5" x14ac:dyDescent="0.35">
      <c r="E17746" s="78"/>
    </row>
    <row r="17747" spans="5:5" x14ac:dyDescent="0.35">
      <c r="E17747" s="78"/>
    </row>
    <row r="17748" spans="5:5" x14ac:dyDescent="0.35">
      <c r="E17748" s="78"/>
    </row>
    <row r="17749" spans="5:5" x14ac:dyDescent="0.35">
      <c r="E17749" s="78"/>
    </row>
    <row r="17750" spans="5:5" x14ac:dyDescent="0.35">
      <c r="E17750" s="78"/>
    </row>
    <row r="17751" spans="5:5" x14ac:dyDescent="0.35">
      <c r="E17751" s="78"/>
    </row>
    <row r="17752" spans="5:5" x14ac:dyDescent="0.35">
      <c r="E17752" s="78"/>
    </row>
    <row r="17753" spans="5:5" x14ac:dyDescent="0.35">
      <c r="E17753" s="78"/>
    </row>
    <row r="17754" spans="5:5" x14ac:dyDescent="0.35">
      <c r="E17754" s="78"/>
    </row>
    <row r="17755" spans="5:5" x14ac:dyDescent="0.35">
      <c r="E17755" s="78"/>
    </row>
    <row r="17756" spans="5:5" x14ac:dyDescent="0.35">
      <c r="E17756" s="78"/>
    </row>
    <row r="17757" spans="5:5" x14ac:dyDescent="0.35">
      <c r="E17757" s="78"/>
    </row>
    <row r="17758" spans="5:5" x14ac:dyDescent="0.35">
      <c r="E17758" s="78"/>
    </row>
    <row r="17759" spans="5:5" x14ac:dyDescent="0.35">
      <c r="E17759" s="78"/>
    </row>
    <row r="17760" spans="5:5" x14ac:dyDescent="0.35">
      <c r="E17760" s="78"/>
    </row>
    <row r="17761" spans="5:5" x14ac:dyDescent="0.35">
      <c r="E17761" s="78"/>
    </row>
    <row r="17762" spans="5:5" x14ac:dyDescent="0.35">
      <c r="E17762" s="78"/>
    </row>
    <row r="17763" spans="5:5" x14ac:dyDescent="0.35">
      <c r="E17763" s="78"/>
    </row>
    <row r="17764" spans="5:5" x14ac:dyDescent="0.35">
      <c r="E17764" s="78"/>
    </row>
    <row r="17765" spans="5:5" x14ac:dyDescent="0.35">
      <c r="E17765" s="78"/>
    </row>
    <row r="17766" spans="5:5" x14ac:dyDescent="0.35">
      <c r="E17766" s="78"/>
    </row>
    <row r="17767" spans="5:5" x14ac:dyDescent="0.35">
      <c r="E17767" s="78"/>
    </row>
    <row r="17768" spans="5:5" x14ac:dyDescent="0.35">
      <c r="E17768" s="78"/>
    </row>
    <row r="17769" spans="5:5" x14ac:dyDescent="0.35">
      <c r="E17769" s="78"/>
    </row>
    <row r="17770" spans="5:5" x14ac:dyDescent="0.35">
      <c r="E17770" s="78"/>
    </row>
    <row r="17771" spans="5:5" x14ac:dyDescent="0.35">
      <c r="E17771" s="78"/>
    </row>
    <row r="17772" spans="5:5" x14ac:dyDescent="0.35">
      <c r="E17772" s="78"/>
    </row>
    <row r="17773" spans="5:5" x14ac:dyDescent="0.35">
      <c r="E17773" s="78"/>
    </row>
    <row r="17774" spans="5:5" x14ac:dyDescent="0.35">
      <c r="E17774" s="78"/>
    </row>
    <row r="17775" spans="5:5" x14ac:dyDescent="0.35">
      <c r="E17775" s="78"/>
    </row>
    <row r="17776" spans="5:5" x14ac:dyDescent="0.35">
      <c r="E17776" s="78"/>
    </row>
    <row r="17777" spans="5:5" x14ac:dyDescent="0.35">
      <c r="E17777" s="78"/>
    </row>
    <row r="17778" spans="5:5" x14ac:dyDescent="0.35">
      <c r="E17778" s="78"/>
    </row>
    <row r="17779" spans="5:5" x14ac:dyDescent="0.35">
      <c r="E17779" s="78"/>
    </row>
    <row r="17780" spans="5:5" x14ac:dyDescent="0.35">
      <c r="E17780" s="78"/>
    </row>
    <row r="17781" spans="5:5" x14ac:dyDescent="0.35">
      <c r="E17781" s="78"/>
    </row>
    <row r="17782" spans="5:5" x14ac:dyDescent="0.35">
      <c r="E17782" s="78"/>
    </row>
    <row r="17783" spans="5:5" x14ac:dyDescent="0.35">
      <c r="E17783" s="78"/>
    </row>
    <row r="17784" spans="5:5" x14ac:dyDescent="0.35">
      <c r="E17784" s="78"/>
    </row>
    <row r="17785" spans="5:5" x14ac:dyDescent="0.35">
      <c r="E17785" s="78"/>
    </row>
    <row r="17786" spans="5:5" x14ac:dyDescent="0.35">
      <c r="E17786" s="78"/>
    </row>
    <row r="17787" spans="5:5" x14ac:dyDescent="0.35">
      <c r="E17787" s="78"/>
    </row>
    <row r="17788" spans="5:5" x14ac:dyDescent="0.35">
      <c r="E17788" s="78"/>
    </row>
    <row r="17789" spans="5:5" x14ac:dyDescent="0.35">
      <c r="E17789" s="78"/>
    </row>
    <row r="17790" spans="5:5" x14ac:dyDescent="0.35">
      <c r="E17790" s="78"/>
    </row>
    <row r="17791" spans="5:5" x14ac:dyDescent="0.35">
      <c r="E17791" s="78"/>
    </row>
    <row r="17792" spans="5:5" x14ac:dyDescent="0.35">
      <c r="E17792" s="78"/>
    </row>
    <row r="17793" spans="5:5" x14ac:dyDescent="0.35">
      <c r="E17793" s="78"/>
    </row>
    <row r="17794" spans="5:5" x14ac:dyDescent="0.35">
      <c r="E17794" s="78"/>
    </row>
    <row r="17795" spans="5:5" x14ac:dyDescent="0.35">
      <c r="E17795" s="78"/>
    </row>
    <row r="17796" spans="5:5" x14ac:dyDescent="0.35">
      <c r="E17796" s="78"/>
    </row>
    <row r="17797" spans="5:5" x14ac:dyDescent="0.35">
      <c r="E17797" s="78"/>
    </row>
    <row r="17798" spans="5:5" x14ac:dyDescent="0.35">
      <c r="E17798" s="78"/>
    </row>
    <row r="17799" spans="5:5" x14ac:dyDescent="0.35">
      <c r="E17799" s="78"/>
    </row>
    <row r="17800" spans="5:5" x14ac:dyDescent="0.35">
      <c r="E17800" s="78"/>
    </row>
    <row r="17801" spans="5:5" x14ac:dyDescent="0.35">
      <c r="E17801" s="78"/>
    </row>
    <row r="17802" spans="5:5" x14ac:dyDescent="0.35">
      <c r="E17802" s="78"/>
    </row>
    <row r="17803" spans="5:5" x14ac:dyDescent="0.35">
      <c r="E17803" s="78"/>
    </row>
    <row r="17804" spans="5:5" x14ac:dyDescent="0.35">
      <c r="E17804" s="78"/>
    </row>
    <row r="17805" spans="5:5" x14ac:dyDescent="0.35">
      <c r="E17805" s="78"/>
    </row>
    <row r="17806" spans="5:5" x14ac:dyDescent="0.35">
      <c r="E17806" s="78"/>
    </row>
    <row r="17807" spans="5:5" x14ac:dyDescent="0.35">
      <c r="E17807" s="78"/>
    </row>
    <row r="17808" spans="5:5" x14ac:dyDescent="0.35">
      <c r="E17808" s="78"/>
    </row>
    <row r="17809" spans="5:5" x14ac:dyDescent="0.35">
      <c r="E17809" s="78"/>
    </row>
    <row r="17810" spans="5:5" x14ac:dyDescent="0.35">
      <c r="E17810" s="78"/>
    </row>
    <row r="17811" spans="5:5" x14ac:dyDescent="0.35">
      <c r="E17811" s="78"/>
    </row>
    <row r="17812" spans="5:5" x14ac:dyDescent="0.35">
      <c r="E17812" s="78"/>
    </row>
    <row r="17813" spans="5:5" x14ac:dyDescent="0.35">
      <c r="E17813" s="78"/>
    </row>
    <row r="17814" spans="5:5" x14ac:dyDescent="0.35">
      <c r="E17814" s="78"/>
    </row>
    <row r="17815" spans="5:5" x14ac:dyDescent="0.35">
      <c r="E17815" s="78"/>
    </row>
    <row r="17816" spans="5:5" x14ac:dyDescent="0.35">
      <c r="E17816" s="78"/>
    </row>
    <row r="17817" spans="5:5" x14ac:dyDescent="0.35">
      <c r="E17817" s="78"/>
    </row>
    <row r="17818" spans="5:5" x14ac:dyDescent="0.35">
      <c r="E17818" s="78"/>
    </row>
    <row r="17819" spans="5:5" x14ac:dyDescent="0.35">
      <c r="E17819" s="78"/>
    </row>
    <row r="17820" spans="5:5" x14ac:dyDescent="0.35">
      <c r="E17820" s="78"/>
    </row>
    <row r="17821" spans="5:5" x14ac:dyDescent="0.35">
      <c r="E17821" s="78"/>
    </row>
    <row r="17822" spans="5:5" x14ac:dyDescent="0.35">
      <c r="E17822" s="78"/>
    </row>
    <row r="17823" spans="5:5" x14ac:dyDescent="0.35">
      <c r="E17823" s="78"/>
    </row>
    <row r="17824" spans="5:5" x14ac:dyDescent="0.35">
      <c r="E17824" s="78"/>
    </row>
    <row r="17825" spans="5:5" x14ac:dyDescent="0.35">
      <c r="E17825" s="78"/>
    </row>
    <row r="17826" spans="5:5" x14ac:dyDescent="0.35">
      <c r="E17826" s="78"/>
    </row>
    <row r="17827" spans="5:5" x14ac:dyDescent="0.35">
      <c r="E17827" s="78"/>
    </row>
    <row r="17828" spans="5:5" x14ac:dyDescent="0.35">
      <c r="E17828" s="78"/>
    </row>
    <row r="17829" spans="5:5" x14ac:dyDescent="0.35">
      <c r="E17829" s="78"/>
    </row>
    <row r="17830" spans="5:5" x14ac:dyDescent="0.35">
      <c r="E17830" s="78"/>
    </row>
    <row r="17831" spans="5:5" x14ac:dyDescent="0.35">
      <c r="E17831" s="78"/>
    </row>
    <row r="17832" spans="5:5" x14ac:dyDescent="0.35">
      <c r="E17832" s="78"/>
    </row>
    <row r="17833" spans="5:5" x14ac:dyDescent="0.35">
      <c r="E17833" s="78"/>
    </row>
    <row r="17834" spans="5:5" x14ac:dyDescent="0.35">
      <c r="E17834" s="78"/>
    </row>
    <row r="17835" spans="5:5" x14ac:dyDescent="0.35">
      <c r="E17835" s="78"/>
    </row>
    <row r="17836" spans="5:5" x14ac:dyDescent="0.35">
      <c r="E17836" s="78"/>
    </row>
    <row r="17837" spans="5:5" x14ac:dyDescent="0.35">
      <c r="E17837" s="78"/>
    </row>
    <row r="17838" spans="5:5" x14ac:dyDescent="0.35">
      <c r="E17838" s="78"/>
    </row>
    <row r="17839" spans="5:5" x14ac:dyDescent="0.35">
      <c r="E17839" s="78"/>
    </row>
    <row r="17840" spans="5:5" x14ac:dyDescent="0.35">
      <c r="E17840" s="78"/>
    </row>
    <row r="17841" spans="5:5" x14ac:dyDescent="0.35">
      <c r="E17841" s="78"/>
    </row>
    <row r="17842" spans="5:5" x14ac:dyDescent="0.35">
      <c r="E17842" s="78"/>
    </row>
    <row r="17843" spans="5:5" x14ac:dyDescent="0.35">
      <c r="E17843" s="78"/>
    </row>
    <row r="17844" spans="5:5" x14ac:dyDescent="0.35">
      <c r="E17844" s="78"/>
    </row>
    <row r="17845" spans="5:5" x14ac:dyDescent="0.35">
      <c r="E17845" s="78"/>
    </row>
    <row r="17846" spans="5:5" x14ac:dyDescent="0.35">
      <c r="E17846" s="78"/>
    </row>
    <row r="17847" spans="5:5" x14ac:dyDescent="0.35">
      <c r="E17847" s="78"/>
    </row>
    <row r="17848" spans="5:5" x14ac:dyDescent="0.35">
      <c r="E17848" s="78"/>
    </row>
    <row r="17849" spans="5:5" x14ac:dyDescent="0.35">
      <c r="E17849" s="78"/>
    </row>
    <row r="17850" spans="5:5" x14ac:dyDescent="0.35">
      <c r="E17850" s="78"/>
    </row>
    <row r="17851" spans="5:5" x14ac:dyDescent="0.35">
      <c r="E17851" s="78"/>
    </row>
    <row r="17852" spans="5:5" x14ac:dyDescent="0.35">
      <c r="E17852" s="78"/>
    </row>
    <row r="17853" spans="5:5" x14ac:dyDescent="0.35">
      <c r="E17853" s="78"/>
    </row>
    <row r="17854" spans="5:5" x14ac:dyDescent="0.35">
      <c r="E17854" s="78"/>
    </row>
    <row r="17855" spans="5:5" x14ac:dyDescent="0.35">
      <c r="E17855" s="78"/>
    </row>
    <row r="17856" spans="5:5" x14ac:dyDescent="0.35">
      <c r="E17856" s="78"/>
    </row>
    <row r="17857" spans="5:5" x14ac:dyDescent="0.35">
      <c r="E17857" s="78"/>
    </row>
    <row r="17858" spans="5:5" x14ac:dyDescent="0.35">
      <c r="E17858" s="78"/>
    </row>
    <row r="17859" spans="5:5" x14ac:dyDescent="0.35">
      <c r="E17859" s="78"/>
    </row>
    <row r="17860" spans="5:5" x14ac:dyDescent="0.35">
      <c r="E17860" s="78"/>
    </row>
    <row r="17861" spans="5:5" x14ac:dyDescent="0.35">
      <c r="E17861" s="78"/>
    </row>
    <row r="17862" spans="5:5" x14ac:dyDescent="0.35">
      <c r="E17862" s="78"/>
    </row>
    <row r="17863" spans="5:5" x14ac:dyDescent="0.35">
      <c r="E17863" s="78"/>
    </row>
    <row r="17864" spans="5:5" x14ac:dyDescent="0.35">
      <c r="E17864" s="78"/>
    </row>
    <row r="17865" spans="5:5" x14ac:dyDescent="0.35">
      <c r="E17865" s="78"/>
    </row>
    <row r="17866" spans="5:5" x14ac:dyDescent="0.35">
      <c r="E17866" s="78"/>
    </row>
    <row r="17867" spans="5:5" x14ac:dyDescent="0.35">
      <c r="E17867" s="78"/>
    </row>
    <row r="17868" spans="5:5" x14ac:dyDescent="0.35">
      <c r="E17868" s="78"/>
    </row>
    <row r="17869" spans="5:5" x14ac:dyDescent="0.35">
      <c r="E17869" s="78"/>
    </row>
    <row r="17870" spans="5:5" x14ac:dyDescent="0.35">
      <c r="E17870" s="78"/>
    </row>
    <row r="17871" spans="5:5" x14ac:dyDescent="0.35">
      <c r="E17871" s="78"/>
    </row>
    <row r="17872" spans="5:5" x14ac:dyDescent="0.35">
      <c r="E17872" s="78"/>
    </row>
    <row r="17873" spans="5:5" x14ac:dyDescent="0.35">
      <c r="E17873" s="78"/>
    </row>
    <row r="17874" spans="5:5" x14ac:dyDescent="0.35">
      <c r="E17874" s="78"/>
    </row>
    <row r="17875" spans="5:5" x14ac:dyDescent="0.35">
      <c r="E17875" s="78"/>
    </row>
    <row r="17876" spans="5:5" x14ac:dyDescent="0.35">
      <c r="E17876" s="78"/>
    </row>
    <row r="17877" spans="5:5" x14ac:dyDescent="0.35">
      <c r="E17877" s="78"/>
    </row>
    <row r="17878" spans="5:5" x14ac:dyDescent="0.35">
      <c r="E17878" s="78"/>
    </row>
    <row r="17879" spans="5:5" x14ac:dyDescent="0.35">
      <c r="E17879" s="78"/>
    </row>
    <row r="17880" spans="5:5" x14ac:dyDescent="0.35">
      <c r="E17880" s="78"/>
    </row>
    <row r="17881" spans="5:5" x14ac:dyDescent="0.35">
      <c r="E17881" s="78"/>
    </row>
    <row r="17882" spans="5:5" x14ac:dyDescent="0.35">
      <c r="E17882" s="78"/>
    </row>
    <row r="17883" spans="5:5" x14ac:dyDescent="0.35">
      <c r="E17883" s="78"/>
    </row>
    <row r="17884" spans="5:5" x14ac:dyDescent="0.35">
      <c r="E17884" s="78"/>
    </row>
    <row r="17885" spans="5:5" x14ac:dyDescent="0.35">
      <c r="E17885" s="78"/>
    </row>
    <row r="17886" spans="5:5" x14ac:dyDescent="0.35">
      <c r="E17886" s="78"/>
    </row>
    <row r="17887" spans="5:5" x14ac:dyDescent="0.35">
      <c r="E17887" s="78"/>
    </row>
    <row r="17888" spans="5:5" x14ac:dyDescent="0.35">
      <c r="E17888" s="78"/>
    </row>
    <row r="17889" spans="5:5" x14ac:dyDescent="0.35">
      <c r="E17889" s="78"/>
    </row>
    <row r="17890" spans="5:5" x14ac:dyDescent="0.35">
      <c r="E17890" s="78"/>
    </row>
    <row r="17891" spans="5:5" x14ac:dyDescent="0.35">
      <c r="E17891" s="78"/>
    </row>
    <row r="17892" spans="5:5" x14ac:dyDescent="0.35">
      <c r="E17892" s="78"/>
    </row>
    <row r="17893" spans="5:5" x14ac:dyDescent="0.35">
      <c r="E17893" s="78"/>
    </row>
    <row r="17894" spans="5:5" x14ac:dyDescent="0.35">
      <c r="E17894" s="78"/>
    </row>
    <row r="17895" spans="5:5" x14ac:dyDescent="0.35">
      <c r="E17895" s="78"/>
    </row>
    <row r="17896" spans="5:5" x14ac:dyDescent="0.35">
      <c r="E17896" s="78"/>
    </row>
    <row r="17897" spans="5:5" x14ac:dyDescent="0.35">
      <c r="E17897" s="78"/>
    </row>
    <row r="17898" spans="5:5" x14ac:dyDescent="0.35">
      <c r="E17898" s="78"/>
    </row>
    <row r="17899" spans="5:5" x14ac:dyDescent="0.35">
      <c r="E17899" s="78"/>
    </row>
    <row r="17900" spans="5:5" x14ac:dyDescent="0.35">
      <c r="E17900" s="78"/>
    </row>
    <row r="17901" spans="5:5" x14ac:dyDescent="0.35">
      <c r="E17901" s="78"/>
    </row>
    <row r="17902" spans="5:5" x14ac:dyDescent="0.35">
      <c r="E17902" s="78"/>
    </row>
    <row r="17903" spans="5:5" x14ac:dyDescent="0.35">
      <c r="E17903" s="78"/>
    </row>
    <row r="17904" spans="5:5" x14ac:dyDescent="0.35">
      <c r="E17904" s="78"/>
    </row>
    <row r="17905" spans="5:5" x14ac:dyDescent="0.35">
      <c r="E17905" s="78"/>
    </row>
    <row r="17906" spans="5:5" x14ac:dyDescent="0.35">
      <c r="E17906" s="78"/>
    </row>
    <row r="17907" spans="5:5" x14ac:dyDescent="0.35">
      <c r="E17907" s="78"/>
    </row>
    <row r="17908" spans="5:5" x14ac:dyDescent="0.35">
      <c r="E17908" s="78"/>
    </row>
    <row r="17909" spans="5:5" x14ac:dyDescent="0.35">
      <c r="E17909" s="78"/>
    </row>
    <row r="17910" spans="5:5" x14ac:dyDescent="0.35">
      <c r="E17910" s="78"/>
    </row>
    <row r="17911" spans="5:5" x14ac:dyDescent="0.35">
      <c r="E17911" s="78"/>
    </row>
    <row r="17912" spans="5:5" x14ac:dyDescent="0.35">
      <c r="E17912" s="78"/>
    </row>
    <row r="17913" spans="5:5" x14ac:dyDescent="0.35">
      <c r="E17913" s="78"/>
    </row>
    <row r="17914" spans="5:5" x14ac:dyDescent="0.35">
      <c r="E17914" s="78"/>
    </row>
    <row r="17915" spans="5:5" x14ac:dyDescent="0.35">
      <c r="E17915" s="78"/>
    </row>
    <row r="17916" spans="5:5" x14ac:dyDescent="0.35">
      <c r="E17916" s="78"/>
    </row>
    <row r="17917" spans="5:5" x14ac:dyDescent="0.35">
      <c r="E17917" s="78"/>
    </row>
    <row r="17918" spans="5:5" x14ac:dyDescent="0.35">
      <c r="E17918" s="78"/>
    </row>
    <row r="17919" spans="5:5" x14ac:dyDescent="0.35">
      <c r="E17919" s="78"/>
    </row>
    <row r="17920" spans="5:5" x14ac:dyDescent="0.35">
      <c r="E17920" s="78"/>
    </row>
    <row r="17921" spans="5:5" x14ac:dyDescent="0.35">
      <c r="E17921" s="78"/>
    </row>
    <row r="17922" spans="5:5" x14ac:dyDescent="0.35">
      <c r="E17922" s="78"/>
    </row>
    <row r="17923" spans="5:5" x14ac:dyDescent="0.35">
      <c r="E17923" s="78"/>
    </row>
    <row r="17924" spans="5:5" x14ac:dyDescent="0.35">
      <c r="E17924" s="78"/>
    </row>
    <row r="17925" spans="5:5" x14ac:dyDescent="0.35">
      <c r="E17925" s="78"/>
    </row>
    <row r="17926" spans="5:5" x14ac:dyDescent="0.35">
      <c r="E17926" s="78"/>
    </row>
    <row r="17927" spans="5:5" x14ac:dyDescent="0.35">
      <c r="E17927" s="78"/>
    </row>
    <row r="17928" spans="5:5" x14ac:dyDescent="0.35">
      <c r="E17928" s="78"/>
    </row>
    <row r="17929" spans="5:5" x14ac:dyDescent="0.35">
      <c r="E17929" s="78"/>
    </row>
    <row r="17930" spans="5:5" x14ac:dyDescent="0.35">
      <c r="E17930" s="78"/>
    </row>
    <row r="17931" spans="5:5" x14ac:dyDescent="0.35">
      <c r="E17931" s="78"/>
    </row>
    <row r="17932" spans="5:5" x14ac:dyDescent="0.35">
      <c r="E17932" s="78"/>
    </row>
    <row r="17933" spans="5:5" x14ac:dyDescent="0.35">
      <c r="E17933" s="78"/>
    </row>
    <row r="17934" spans="5:5" x14ac:dyDescent="0.35">
      <c r="E17934" s="78"/>
    </row>
    <row r="17935" spans="5:5" x14ac:dyDescent="0.35">
      <c r="E17935" s="78"/>
    </row>
    <row r="17936" spans="5:5" x14ac:dyDescent="0.35">
      <c r="E17936" s="78"/>
    </row>
    <row r="17937" spans="5:5" x14ac:dyDescent="0.35">
      <c r="E17937" s="78"/>
    </row>
    <row r="17938" spans="5:5" x14ac:dyDescent="0.35">
      <c r="E17938" s="78"/>
    </row>
    <row r="17939" spans="5:5" x14ac:dyDescent="0.35">
      <c r="E17939" s="78"/>
    </row>
    <row r="17940" spans="5:5" x14ac:dyDescent="0.35">
      <c r="E17940" s="78"/>
    </row>
    <row r="17941" spans="5:5" x14ac:dyDescent="0.35">
      <c r="E17941" s="78"/>
    </row>
    <row r="17942" spans="5:5" x14ac:dyDescent="0.35">
      <c r="E17942" s="78"/>
    </row>
    <row r="17943" spans="5:5" x14ac:dyDescent="0.35">
      <c r="E17943" s="78"/>
    </row>
    <row r="17944" spans="5:5" x14ac:dyDescent="0.35">
      <c r="E17944" s="78"/>
    </row>
    <row r="17945" spans="5:5" x14ac:dyDescent="0.35">
      <c r="E17945" s="78"/>
    </row>
    <row r="17946" spans="5:5" x14ac:dyDescent="0.35">
      <c r="E17946" s="78"/>
    </row>
    <row r="17947" spans="5:5" x14ac:dyDescent="0.35">
      <c r="E17947" s="78"/>
    </row>
    <row r="17948" spans="5:5" x14ac:dyDescent="0.35">
      <c r="E17948" s="78"/>
    </row>
    <row r="17949" spans="5:5" x14ac:dyDescent="0.35">
      <c r="E17949" s="78"/>
    </row>
    <row r="17950" spans="5:5" x14ac:dyDescent="0.35">
      <c r="E17950" s="78"/>
    </row>
    <row r="17951" spans="5:5" x14ac:dyDescent="0.35">
      <c r="E17951" s="78"/>
    </row>
    <row r="17952" spans="5:5" x14ac:dyDescent="0.35">
      <c r="E17952" s="78"/>
    </row>
    <row r="17953" spans="5:5" x14ac:dyDescent="0.35">
      <c r="E17953" s="78"/>
    </row>
    <row r="17954" spans="5:5" x14ac:dyDescent="0.35">
      <c r="E17954" s="78"/>
    </row>
    <row r="17955" spans="5:5" x14ac:dyDescent="0.35">
      <c r="E17955" s="78"/>
    </row>
    <row r="17956" spans="5:5" x14ac:dyDescent="0.35">
      <c r="E17956" s="78"/>
    </row>
    <row r="17957" spans="5:5" x14ac:dyDescent="0.35">
      <c r="E17957" s="78"/>
    </row>
    <row r="17958" spans="5:5" x14ac:dyDescent="0.35">
      <c r="E17958" s="78"/>
    </row>
    <row r="17959" spans="5:5" x14ac:dyDescent="0.35">
      <c r="E17959" s="78"/>
    </row>
    <row r="17960" spans="5:5" x14ac:dyDescent="0.35">
      <c r="E17960" s="78"/>
    </row>
    <row r="17961" spans="5:5" x14ac:dyDescent="0.35">
      <c r="E17961" s="78"/>
    </row>
    <row r="17962" spans="5:5" x14ac:dyDescent="0.35">
      <c r="E17962" s="78"/>
    </row>
    <row r="17963" spans="5:5" x14ac:dyDescent="0.35">
      <c r="E17963" s="78"/>
    </row>
    <row r="17964" spans="5:5" x14ac:dyDescent="0.35">
      <c r="E17964" s="78"/>
    </row>
    <row r="17965" spans="5:5" x14ac:dyDescent="0.35">
      <c r="E17965" s="78"/>
    </row>
    <row r="17966" spans="5:5" x14ac:dyDescent="0.35">
      <c r="E17966" s="78"/>
    </row>
    <row r="17967" spans="5:5" x14ac:dyDescent="0.35">
      <c r="E17967" s="78"/>
    </row>
    <row r="17968" spans="5:5" x14ac:dyDescent="0.35">
      <c r="E17968" s="78"/>
    </row>
    <row r="17969" spans="5:5" x14ac:dyDescent="0.35">
      <c r="E17969" s="78"/>
    </row>
    <row r="17970" spans="5:5" x14ac:dyDescent="0.35">
      <c r="E17970" s="78"/>
    </row>
    <row r="17971" spans="5:5" x14ac:dyDescent="0.35">
      <c r="E17971" s="78"/>
    </row>
    <row r="17972" spans="5:5" x14ac:dyDescent="0.35">
      <c r="E17972" s="78"/>
    </row>
    <row r="17973" spans="5:5" x14ac:dyDescent="0.35">
      <c r="E17973" s="78"/>
    </row>
    <row r="17974" spans="5:5" x14ac:dyDescent="0.35">
      <c r="E17974" s="78"/>
    </row>
    <row r="17975" spans="5:5" x14ac:dyDescent="0.35">
      <c r="E17975" s="78"/>
    </row>
    <row r="17976" spans="5:5" x14ac:dyDescent="0.35">
      <c r="E17976" s="78"/>
    </row>
    <row r="17977" spans="5:5" x14ac:dyDescent="0.35">
      <c r="E17977" s="78"/>
    </row>
    <row r="17978" spans="5:5" x14ac:dyDescent="0.35">
      <c r="E17978" s="78"/>
    </row>
    <row r="17979" spans="5:5" x14ac:dyDescent="0.35">
      <c r="E17979" s="78"/>
    </row>
    <row r="17980" spans="5:5" x14ac:dyDescent="0.35">
      <c r="E17980" s="78"/>
    </row>
    <row r="17981" spans="5:5" x14ac:dyDescent="0.35">
      <c r="E17981" s="78"/>
    </row>
    <row r="17982" spans="5:5" x14ac:dyDescent="0.35">
      <c r="E17982" s="78"/>
    </row>
    <row r="17983" spans="5:5" x14ac:dyDescent="0.35">
      <c r="E17983" s="78"/>
    </row>
    <row r="17984" spans="5:5" x14ac:dyDescent="0.35">
      <c r="E17984" s="78"/>
    </row>
    <row r="17985" spans="5:5" x14ac:dyDescent="0.35">
      <c r="E17985" s="78"/>
    </row>
    <row r="17986" spans="5:5" x14ac:dyDescent="0.35">
      <c r="E17986" s="78"/>
    </row>
    <row r="17987" spans="5:5" x14ac:dyDescent="0.35">
      <c r="E17987" s="78"/>
    </row>
    <row r="17988" spans="5:5" x14ac:dyDescent="0.35">
      <c r="E17988" s="78"/>
    </row>
    <row r="17989" spans="5:5" x14ac:dyDescent="0.35">
      <c r="E17989" s="78"/>
    </row>
    <row r="17990" spans="5:5" x14ac:dyDescent="0.35">
      <c r="E17990" s="78"/>
    </row>
    <row r="17991" spans="5:5" x14ac:dyDescent="0.35">
      <c r="E17991" s="78"/>
    </row>
    <row r="17992" spans="5:5" x14ac:dyDescent="0.35">
      <c r="E17992" s="78"/>
    </row>
    <row r="17993" spans="5:5" x14ac:dyDescent="0.35">
      <c r="E17993" s="78"/>
    </row>
    <row r="17994" spans="5:5" x14ac:dyDescent="0.35">
      <c r="E17994" s="78"/>
    </row>
    <row r="17995" spans="5:5" x14ac:dyDescent="0.35">
      <c r="E17995" s="78"/>
    </row>
    <row r="17996" spans="5:5" x14ac:dyDescent="0.35">
      <c r="E17996" s="78"/>
    </row>
    <row r="17997" spans="5:5" x14ac:dyDescent="0.35">
      <c r="E17997" s="78"/>
    </row>
    <row r="17998" spans="5:5" x14ac:dyDescent="0.35">
      <c r="E17998" s="78"/>
    </row>
    <row r="17999" spans="5:5" x14ac:dyDescent="0.35">
      <c r="E17999" s="78"/>
    </row>
    <row r="18000" spans="5:5" x14ac:dyDescent="0.35">
      <c r="E18000" s="78"/>
    </row>
    <row r="18001" spans="5:5" x14ac:dyDescent="0.35">
      <c r="E18001" s="78"/>
    </row>
    <row r="18002" spans="5:5" x14ac:dyDescent="0.35">
      <c r="E18002" s="78"/>
    </row>
    <row r="18003" spans="5:5" x14ac:dyDescent="0.35">
      <c r="E18003" s="78"/>
    </row>
    <row r="18004" spans="5:5" x14ac:dyDescent="0.35">
      <c r="E18004" s="78"/>
    </row>
    <row r="18005" spans="5:5" x14ac:dyDescent="0.35">
      <c r="E18005" s="78"/>
    </row>
    <row r="18006" spans="5:5" x14ac:dyDescent="0.35">
      <c r="E18006" s="78"/>
    </row>
    <row r="18007" spans="5:5" x14ac:dyDescent="0.35">
      <c r="E18007" s="78"/>
    </row>
    <row r="18008" spans="5:5" x14ac:dyDescent="0.35">
      <c r="E18008" s="78"/>
    </row>
    <row r="18009" spans="5:5" x14ac:dyDescent="0.35">
      <c r="E18009" s="78"/>
    </row>
    <row r="18010" spans="5:5" x14ac:dyDescent="0.35">
      <c r="E18010" s="78"/>
    </row>
    <row r="18011" spans="5:5" x14ac:dyDescent="0.35">
      <c r="E18011" s="78"/>
    </row>
    <row r="18012" spans="5:5" x14ac:dyDescent="0.35">
      <c r="E18012" s="78"/>
    </row>
    <row r="18013" spans="5:5" x14ac:dyDescent="0.35">
      <c r="E18013" s="78"/>
    </row>
    <row r="18014" spans="5:5" x14ac:dyDescent="0.35">
      <c r="E18014" s="78"/>
    </row>
    <row r="18015" spans="5:5" x14ac:dyDescent="0.35">
      <c r="E18015" s="78"/>
    </row>
    <row r="18016" spans="5:5" x14ac:dyDescent="0.35">
      <c r="E18016" s="78"/>
    </row>
    <row r="18017" spans="5:5" x14ac:dyDescent="0.35">
      <c r="E18017" s="78"/>
    </row>
    <row r="18018" spans="5:5" x14ac:dyDescent="0.35">
      <c r="E18018" s="78"/>
    </row>
    <row r="18019" spans="5:5" x14ac:dyDescent="0.35">
      <c r="E18019" s="78"/>
    </row>
    <row r="18020" spans="5:5" x14ac:dyDescent="0.35">
      <c r="E18020" s="78"/>
    </row>
    <row r="18021" spans="5:5" x14ac:dyDescent="0.35">
      <c r="E18021" s="78"/>
    </row>
    <row r="18022" spans="5:5" x14ac:dyDescent="0.35">
      <c r="E18022" s="78"/>
    </row>
    <row r="18023" spans="5:5" x14ac:dyDescent="0.35">
      <c r="E18023" s="78"/>
    </row>
    <row r="18024" spans="5:5" x14ac:dyDescent="0.35">
      <c r="E18024" s="78"/>
    </row>
    <row r="18025" spans="5:5" x14ac:dyDescent="0.35">
      <c r="E18025" s="78"/>
    </row>
    <row r="18026" spans="5:5" x14ac:dyDescent="0.35">
      <c r="E18026" s="78"/>
    </row>
    <row r="18027" spans="5:5" x14ac:dyDescent="0.35">
      <c r="E18027" s="78"/>
    </row>
    <row r="18028" spans="5:5" x14ac:dyDescent="0.35">
      <c r="E18028" s="78"/>
    </row>
    <row r="18029" spans="5:5" x14ac:dyDescent="0.35">
      <c r="E18029" s="78"/>
    </row>
    <row r="18030" spans="5:5" x14ac:dyDescent="0.35">
      <c r="E18030" s="78"/>
    </row>
    <row r="18031" spans="5:5" x14ac:dyDescent="0.35">
      <c r="E18031" s="78"/>
    </row>
    <row r="18032" spans="5:5" x14ac:dyDescent="0.35">
      <c r="E18032" s="78"/>
    </row>
    <row r="18033" spans="5:5" x14ac:dyDescent="0.35">
      <c r="E18033" s="78"/>
    </row>
    <row r="18034" spans="5:5" x14ac:dyDescent="0.35">
      <c r="E18034" s="78"/>
    </row>
    <row r="18035" spans="5:5" x14ac:dyDescent="0.35">
      <c r="E18035" s="78"/>
    </row>
    <row r="18036" spans="5:5" x14ac:dyDescent="0.35">
      <c r="E18036" s="78"/>
    </row>
    <row r="18037" spans="5:5" x14ac:dyDescent="0.35">
      <c r="E18037" s="78"/>
    </row>
    <row r="18038" spans="5:5" x14ac:dyDescent="0.35">
      <c r="E18038" s="78"/>
    </row>
    <row r="18039" spans="5:5" x14ac:dyDescent="0.35">
      <c r="E18039" s="78"/>
    </row>
    <row r="18040" spans="5:5" x14ac:dyDescent="0.35">
      <c r="E18040" s="78"/>
    </row>
    <row r="18041" spans="5:5" x14ac:dyDescent="0.35">
      <c r="E18041" s="78"/>
    </row>
    <row r="18042" spans="5:5" x14ac:dyDescent="0.35">
      <c r="E18042" s="78"/>
    </row>
    <row r="18043" spans="5:5" x14ac:dyDescent="0.35">
      <c r="E18043" s="78"/>
    </row>
    <row r="18044" spans="5:5" x14ac:dyDescent="0.35">
      <c r="E18044" s="78"/>
    </row>
    <row r="18045" spans="5:5" x14ac:dyDescent="0.35">
      <c r="E18045" s="78"/>
    </row>
    <row r="18046" spans="5:5" x14ac:dyDescent="0.35">
      <c r="E18046" s="78"/>
    </row>
    <row r="18047" spans="5:5" x14ac:dyDescent="0.35">
      <c r="E18047" s="78"/>
    </row>
    <row r="18048" spans="5:5" x14ac:dyDescent="0.35">
      <c r="E18048" s="78"/>
    </row>
    <row r="18049" spans="5:5" x14ac:dyDescent="0.35">
      <c r="E18049" s="78"/>
    </row>
    <row r="18050" spans="5:5" x14ac:dyDescent="0.35">
      <c r="E18050" s="78"/>
    </row>
    <row r="18051" spans="5:5" x14ac:dyDescent="0.35">
      <c r="E18051" s="78"/>
    </row>
    <row r="18052" spans="5:5" x14ac:dyDescent="0.35">
      <c r="E18052" s="78"/>
    </row>
    <row r="18053" spans="5:5" x14ac:dyDescent="0.35">
      <c r="E18053" s="78"/>
    </row>
    <row r="18054" spans="5:5" x14ac:dyDescent="0.35">
      <c r="E18054" s="78"/>
    </row>
    <row r="18055" spans="5:5" x14ac:dyDescent="0.35">
      <c r="E18055" s="78"/>
    </row>
    <row r="18056" spans="5:5" x14ac:dyDescent="0.35">
      <c r="E18056" s="78"/>
    </row>
    <row r="18057" spans="5:5" x14ac:dyDescent="0.35">
      <c r="E18057" s="78"/>
    </row>
    <row r="18058" spans="5:5" x14ac:dyDescent="0.35">
      <c r="E18058" s="78"/>
    </row>
    <row r="18059" spans="5:5" x14ac:dyDescent="0.35">
      <c r="E18059" s="78"/>
    </row>
    <row r="18060" spans="5:5" x14ac:dyDescent="0.35">
      <c r="E18060" s="78"/>
    </row>
    <row r="18061" spans="5:5" x14ac:dyDescent="0.35">
      <c r="E18061" s="78"/>
    </row>
    <row r="18062" spans="5:5" x14ac:dyDescent="0.35">
      <c r="E18062" s="78"/>
    </row>
    <row r="18063" spans="5:5" x14ac:dyDescent="0.35">
      <c r="E18063" s="78"/>
    </row>
    <row r="18064" spans="5:5" x14ac:dyDescent="0.35">
      <c r="E18064" s="78"/>
    </row>
    <row r="18065" spans="5:5" x14ac:dyDescent="0.35">
      <c r="E18065" s="78"/>
    </row>
    <row r="18066" spans="5:5" x14ac:dyDescent="0.35">
      <c r="E18066" s="78"/>
    </row>
    <row r="18067" spans="5:5" x14ac:dyDescent="0.35">
      <c r="E18067" s="78"/>
    </row>
    <row r="18068" spans="5:5" x14ac:dyDescent="0.35">
      <c r="E18068" s="78"/>
    </row>
    <row r="18069" spans="5:5" x14ac:dyDescent="0.35">
      <c r="E18069" s="78"/>
    </row>
    <row r="18070" spans="5:5" x14ac:dyDescent="0.35">
      <c r="E18070" s="78"/>
    </row>
    <row r="18071" spans="5:5" x14ac:dyDescent="0.35">
      <c r="E18071" s="78"/>
    </row>
    <row r="18072" spans="5:5" x14ac:dyDescent="0.35">
      <c r="E18072" s="78"/>
    </row>
    <row r="18073" spans="5:5" x14ac:dyDescent="0.35">
      <c r="E18073" s="78"/>
    </row>
    <row r="18074" spans="5:5" x14ac:dyDescent="0.35">
      <c r="E18074" s="78"/>
    </row>
    <row r="18075" spans="5:5" x14ac:dyDescent="0.35">
      <c r="E18075" s="78"/>
    </row>
    <row r="18076" spans="5:5" x14ac:dyDescent="0.35">
      <c r="E18076" s="78"/>
    </row>
    <row r="18077" spans="5:5" x14ac:dyDescent="0.35">
      <c r="E18077" s="78"/>
    </row>
    <row r="18078" spans="5:5" x14ac:dyDescent="0.35">
      <c r="E18078" s="78"/>
    </row>
    <row r="18079" spans="5:5" x14ac:dyDescent="0.35">
      <c r="E18079" s="78"/>
    </row>
    <row r="18080" spans="5:5" x14ac:dyDescent="0.35">
      <c r="E18080" s="78"/>
    </row>
    <row r="18081" spans="5:5" x14ac:dyDescent="0.35">
      <c r="E18081" s="78"/>
    </row>
    <row r="18082" spans="5:5" x14ac:dyDescent="0.35">
      <c r="E18082" s="78"/>
    </row>
    <row r="18083" spans="5:5" x14ac:dyDescent="0.35">
      <c r="E18083" s="78"/>
    </row>
    <row r="18084" spans="5:5" x14ac:dyDescent="0.35">
      <c r="E18084" s="78"/>
    </row>
    <row r="18085" spans="5:5" x14ac:dyDescent="0.35">
      <c r="E18085" s="78"/>
    </row>
    <row r="18086" spans="5:5" x14ac:dyDescent="0.35">
      <c r="E18086" s="78"/>
    </row>
    <row r="18087" spans="5:5" x14ac:dyDescent="0.35">
      <c r="E18087" s="78"/>
    </row>
    <row r="18088" spans="5:5" x14ac:dyDescent="0.35">
      <c r="E18088" s="78"/>
    </row>
    <row r="18089" spans="5:5" x14ac:dyDescent="0.35">
      <c r="E18089" s="78"/>
    </row>
    <row r="18090" spans="5:5" x14ac:dyDescent="0.35">
      <c r="E18090" s="78"/>
    </row>
    <row r="18091" spans="5:5" x14ac:dyDescent="0.35">
      <c r="E18091" s="78"/>
    </row>
    <row r="18092" spans="5:5" x14ac:dyDescent="0.35">
      <c r="E18092" s="78"/>
    </row>
    <row r="18093" spans="5:5" x14ac:dyDescent="0.35">
      <c r="E18093" s="78"/>
    </row>
    <row r="18094" spans="5:5" x14ac:dyDescent="0.35">
      <c r="E18094" s="78"/>
    </row>
    <row r="18095" spans="5:5" x14ac:dyDescent="0.35">
      <c r="E18095" s="78"/>
    </row>
    <row r="18096" spans="5:5" x14ac:dyDescent="0.35">
      <c r="E18096" s="78"/>
    </row>
    <row r="18097" spans="5:5" x14ac:dyDescent="0.35">
      <c r="E18097" s="78"/>
    </row>
    <row r="18098" spans="5:5" x14ac:dyDescent="0.35">
      <c r="E18098" s="78"/>
    </row>
    <row r="18099" spans="5:5" x14ac:dyDescent="0.35">
      <c r="E18099" s="78"/>
    </row>
    <row r="18100" spans="5:5" x14ac:dyDescent="0.35">
      <c r="E18100" s="78"/>
    </row>
    <row r="18101" spans="5:5" x14ac:dyDescent="0.35">
      <c r="E18101" s="78"/>
    </row>
    <row r="18102" spans="5:5" x14ac:dyDescent="0.35">
      <c r="E18102" s="78"/>
    </row>
    <row r="18103" spans="5:5" x14ac:dyDescent="0.35">
      <c r="E18103" s="78"/>
    </row>
    <row r="18104" spans="5:5" x14ac:dyDescent="0.35">
      <c r="E18104" s="78"/>
    </row>
    <row r="18105" spans="5:5" x14ac:dyDescent="0.35">
      <c r="E18105" s="78"/>
    </row>
    <row r="18106" spans="5:5" x14ac:dyDescent="0.35">
      <c r="E18106" s="78"/>
    </row>
    <row r="18107" spans="5:5" x14ac:dyDescent="0.35">
      <c r="E18107" s="78"/>
    </row>
    <row r="18108" spans="5:5" x14ac:dyDescent="0.35">
      <c r="E18108" s="78"/>
    </row>
    <row r="18109" spans="5:5" x14ac:dyDescent="0.35">
      <c r="E18109" s="78"/>
    </row>
    <row r="18110" spans="5:5" x14ac:dyDescent="0.35">
      <c r="E18110" s="78"/>
    </row>
    <row r="18111" spans="5:5" x14ac:dyDescent="0.35">
      <c r="E18111" s="78"/>
    </row>
    <row r="18112" spans="5:5" x14ac:dyDescent="0.35">
      <c r="E18112" s="78"/>
    </row>
    <row r="18113" spans="5:5" x14ac:dyDescent="0.35">
      <c r="E18113" s="78"/>
    </row>
    <row r="18114" spans="5:5" x14ac:dyDescent="0.35">
      <c r="E18114" s="78"/>
    </row>
    <row r="18115" spans="5:5" x14ac:dyDescent="0.35">
      <c r="E18115" s="78"/>
    </row>
    <row r="18116" spans="5:5" x14ac:dyDescent="0.35">
      <c r="E18116" s="78"/>
    </row>
    <row r="18117" spans="5:5" x14ac:dyDescent="0.35">
      <c r="E18117" s="78"/>
    </row>
    <row r="18118" spans="5:5" x14ac:dyDescent="0.35">
      <c r="E18118" s="78"/>
    </row>
    <row r="18119" spans="5:5" x14ac:dyDescent="0.35">
      <c r="E18119" s="78"/>
    </row>
    <row r="18120" spans="5:5" x14ac:dyDescent="0.35">
      <c r="E18120" s="78"/>
    </row>
    <row r="18121" spans="5:5" x14ac:dyDescent="0.35">
      <c r="E18121" s="78"/>
    </row>
    <row r="18122" spans="5:5" x14ac:dyDescent="0.35">
      <c r="E18122" s="78"/>
    </row>
    <row r="18123" spans="5:5" x14ac:dyDescent="0.35">
      <c r="E18123" s="78"/>
    </row>
    <row r="18124" spans="5:5" x14ac:dyDescent="0.35">
      <c r="E18124" s="78"/>
    </row>
    <row r="18125" spans="5:5" x14ac:dyDescent="0.35">
      <c r="E18125" s="78"/>
    </row>
    <row r="18126" spans="5:5" x14ac:dyDescent="0.35">
      <c r="E18126" s="78"/>
    </row>
    <row r="18127" spans="5:5" x14ac:dyDescent="0.35">
      <c r="E18127" s="78"/>
    </row>
    <row r="18128" spans="5:5" x14ac:dyDescent="0.35">
      <c r="E18128" s="78"/>
    </row>
    <row r="18129" spans="5:5" x14ac:dyDescent="0.35">
      <c r="E18129" s="78"/>
    </row>
    <row r="18130" spans="5:5" x14ac:dyDescent="0.35">
      <c r="E18130" s="78"/>
    </row>
    <row r="18131" spans="5:5" x14ac:dyDescent="0.35">
      <c r="E18131" s="78"/>
    </row>
    <row r="18132" spans="5:5" x14ac:dyDescent="0.35">
      <c r="E18132" s="78"/>
    </row>
    <row r="18133" spans="5:5" x14ac:dyDescent="0.35">
      <c r="E18133" s="78"/>
    </row>
    <row r="18134" spans="5:5" x14ac:dyDescent="0.35">
      <c r="E18134" s="78"/>
    </row>
    <row r="18135" spans="5:5" x14ac:dyDescent="0.35">
      <c r="E18135" s="78"/>
    </row>
    <row r="18136" spans="5:5" x14ac:dyDescent="0.35">
      <c r="E18136" s="78"/>
    </row>
    <row r="18137" spans="5:5" x14ac:dyDescent="0.35">
      <c r="E18137" s="78"/>
    </row>
    <row r="18138" spans="5:5" x14ac:dyDescent="0.35">
      <c r="E18138" s="78"/>
    </row>
    <row r="18139" spans="5:5" x14ac:dyDescent="0.35">
      <c r="E18139" s="78"/>
    </row>
    <row r="18140" spans="5:5" x14ac:dyDescent="0.35">
      <c r="E18140" s="78"/>
    </row>
    <row r="18141" spans="5:5" x14ac:dyDescent="0.35">
      <c r="E18141" s="78"/>
    </row>
    <row r="18142" spans="5:5" x14ac:dyDescent="0.35">
      <c r="E18142" s="78"/>
    </row>
    <row r="18143" spans="5:5" x14ac:dyDescent="0.35">
      <c r="E18143" s="78"/>
    </row>
    <row r="18144" spans="5:5" x14ac:dyDescent="0.35">
      <c r="E18144" s="78"/>
    </row>
    <row r="18145" spans="5:5" x14ac:dyDescent="0.35">
      <c r="E18145" s="78"/>
    </row>
    <row r="18146" spans="5:5" x14ac:dyDescent="0.35">
      <c r="E18146" s="78"/>
    </row>
    <row r="18147" spans="5:5" x14ac:dyDescent="0.35">
      <c r="E18147" s="78"/>
    </row>
    <row r="18148" spans="5:5" x14ac:dyDescent="0.35">
      <c r="E18148" s="78"/>
    </row>
    <row r="18149" spans="5:5" x14ac:dyDescent="0.35">
      <c r="E18149" s="78"/>
    </row>
    <row r="18150" spans="5:5" x14ac:dyDescent="0.35">
      <c r="E18150" s="78"/>
    </row>
    <row r="18151" spans="5:5" x14ac:dyDescent="0.35">
      <c r="E18151" s="78"/>
    </row>
    <row r="18152" spans="5:5" x14ac:dyDescent="0.35">
      <c r="E18152" s="78"/>
    </row>
    <row r="18153" spans="5:5" x14ac:dyDescent="0.35">
      <c r="E18153" s="78"/>
    </row>
    <row r="18154" spans="5:5" x14ac:dyDescent="0.35">
      <c r="E18154" s="78"/>
    </row>
    <row r="18155" spans="5:5" x14ac:dyDescent="0.35">
      <c r="E18155" s="78"/>
    </row>
    <row r="18156" spans="5:5" x14ac:dyDescent="0.35">
      <c r="E18156" s="78"/>
    </row>
    <row r="18157" spans="5:5" x14ac:dyDescent="0.35">
      <c r="E18157" s="78"/>
    </row>
    <row r="18158" spans="5:5" x14ac:dyDescent="0.35">
      <c r="E18158" s="78"/>
    </row>
    <row r="18159" spans="5:5" x14ac:dyDescent="0.35">
      <c r="E18159" s="78"/>
    </row>
    <row r="18160" spans="5:5" x14ac:dyDescent="0.35">
      <c r="E18160" s="78"/>
    </row>
    <row r="18161" spans="5:5" x14ac:dyDescent="0.35">
      <c r="E18161" s="78"/>
    </row>
    <row r="18162" spans="5:5" x14ac:dyDescent="0.35">
      <c r="E18162" s="78"/>
    </row>
    <row r="18163" spans="5:5" x14ac:dyDescent="0.35">
      <c r="E18163" s="78"/>
    </row>
    <row r="18164" spans="5:5" x14ac:dyDescent="0.35">
      <c r="E18164" s="78"/>
    </row>
    <row r="18165" spans="5:5" x14ac:dyDescent="0.35">
      <c r="E18165" s="78"/>
    </row>
    <row r="18166" spans="5:5" x14ac:dyDescent="0.35">
      <c r="E18166" s="78"/>
    </row>
    <row r="18167" spans="5:5" x14ac:dyDescent="0.35">
      <c r="E18167" s="78"/>
    </row>
    <row r="18168" spans="5:5" x14ac:dyDescent="0.35">
      <c r="E18168" s="78"/>
    </row>
    <row r="18169" spans="5:5" x14ac:dyDescent="0.35">
      <c r="E18169" s="78"/>
    </row>
    <row r="18170" spans="5:5" x14ac:dyDescent="0.35">
      <c r="E18170" s="78"/>
    </row>
    <row r="18171" spans="5:5" x14ac:dyDescent="0.35">
      <c r="E18171" s="78"/>
    </row>
    <row r="18172" spans="5:5" x14ac:dyDescent="0.35">
      <c r="E18172" s="78"/>
    </row>
    <row r="18173" spans="5:5" x14ac:dyDescent="0.35">
      <c r="E18173" s="78"/>
    </row>
    <row r="18174" spans="5:5" x14ac:dyDescent="0.35">
      <c r="E18174" s="78"/>
    </row>
    <row r="18175" spans="5:5" x14ac:dyDescent="0.35">
      <c r="E18175" s="78"/>
    </row>
    <row r="18176" spans="5:5" x14ac:dyDescent="0.35">
      <c r="E18176" s="78"/>
    </row>
    <row r="18177" spans="5:5" x14ac:dyDescent="0.35">
      <c r="E18177" s="78"/>
    </row>
    <row r="18178" spans="5:5" x14ac:dyDescent="0.35">
      <c r="E18178" s="78"/>
    </row>
    <row r="18179" spans="5:5" x14ac:dyDescent="0.35">
      <c r="E18179" s="78"/>
    </row>
    <row r="18180" spans="5:5" x14ac:dyDescent="0.35">
      <c r="E18180" s="78"/>
    </row>
    <row r="18181" spans="5:5" x14ac:dyDescent="0.35">
      <c r="E18181" s="78"/>
    </row>
    <row r="18182" spans="5:5" x14ac:dyDescent="0.35">
      <c r="E18182" s="78"/>
    </row>
    <row r="18183" spans="5:5" x14ac:dyDescent="0.35">
      <c r="E18183" s="78"/>
    </row>
    <row r="18184" spans="5:5" x14ac:dyDescent="0.35">
      <c r="E18184" s="78"/>
    </row>
    <row r="18185" spans="5:5" x14ac:dyDescent="0.35">
      <c r="E18185" s="78"/>
    </row>
    <row r="18186" spans="5:5" x14ac:dyDescent="0.35">
      <c r="E18186" s="78"/>
    </row>
    <row r="18187" spans="5:5" x14ac:dyDescent="0.35">
      <c r="E18187" s="78"/>
    </row>
    <row r="18188" spans="5:5" x14ac:dyDescent="0.35">
      <c r="E18188" s="78"/>
    </row>
    <row r="18189" spans="5:5" x14ac:dyDescent="0.35">
      <c r="E18189" s="78"/>
    </row>
    <row r="18190" spans="5:5" x14ac:dyDescent="0.35">
      <c r="E18190" s="78"/>
    </row>
    <row r="18191" spans="5:5" x14ac:dyDescent="0.35">
      <c r="E18191" s="78"/>
    </row>
    <row r="18192" spans="5:5" x14ac:dyDescent="0.35">
      <c r="E18192" s="78"/>
    </row>
    <row r="18193" spans="5:5" x14ac:dyDescent="0.35">
      <c r="E18193" s="78"/>
    </row>
    <row r="18194" spans="5:5" x14ac:dyDescent="0.35">
      <c r="E18194" s="78"/>
    </row>
    <row r="18195" spans="5:5" x14ac:dyDescent="0.35">
      <c r="E18195" s="78"/>
    </row>
    <row r="18196" spans="5:5" x14ac:dyDescent="0.35">
      <c r="E18196" s="78"/>
    </row>
    <row r="18197" spans="5:5" x14ac:dyDescent="0.35">
      <c r="E18197" s="78"/>
    </row>
    <row r="18198" spans="5:5" x14ac:dyDescent="0.35">
      <c r="E18198" s="78"/>
    </row>
    <row r="18199" spans="5:5" x14ac:dyDescent="0.35">
      <c r="E18199" s="78"/>
    </row>
    <row r="18200" spans="5:5" x14ac:dyDescent="0.35">
      <c r="E18200" s="78"/>
    </row>
    <row r="18201" spans="5:5" x14ac:dyDescent="0.35">
      <c r="E18201" s="78"/>
    </row>
    <row r="18202" spans="5:5" x14ac:dyDescent="0.35">
      <c r="E18202" s="78"/>
    </row>
    <row r="18203" spans="5:5" x14ac:dyDescent="0.35">
      <c r="E18203" s="78"/>
    </row>
    <row r="18204" spans="5:5" x14ac:dyDescent="0.35">
      <c r="E18204" s="78"/>
    </row>
    <row r="18205" spans="5:5" x14ac:dyDescent="0.35">
      <c r="E18205" s="78"/>
    </row>
    <row r="18206" spans="5:5" x14ac:dyDescent="0.35">
      <c r="E18206" s="78"/>
    </row>
    <row r="18207" spans="5:5" x14ac:dyDescent="0.35">
      <c r="E18207" s="78"/>
    </row>
    <row r="18208" spans="5:5" x14ac:dyDescent="0.35">
      <c r="E18208" s="78"/>
    </row>
    <row r="18209" spans="5:5" x14ac:dyDescent="0.35">
      <c r="E18209" s="78"/>
    </row>
    <row r="18210" spans="5:5" x14ac:dyDescent="0.35">
      <c r="E18210" s="78"/>
    </row>
    <row r="18211" spans="5:5" x14ac:dyDescent="0.35">
      <c r="E18211" s="78"/>
    </row>
    <row r="18212" spans="5:5" x14ac:dyDescent="0.35">
      <c r="E18212" s="78"/>
    </row>
    <row r="18213" spans="5:5" x14ac:dyDescent="0.35">
      <c r="E18213" s="78"/>
    </row>
    <row r="18214" spans="5:5" x14ac:dyDescent="0.35">
      <c r="E18214" s="78"/>
    </row>
    <row r="18215" spans="5:5" x14ac:dyDescent="0.35">
      <c r="E18215" s="78"/>
    </row>
    <row r="18216" spans="5:5" x14ac:dyDescent="0.35">
      <c r="E18216" s="78"/>
    </row>
    <row r="18217" spans="5:5" x14ac:dyDescent="0.35">
      <c r="E18217" s="78"/>
    </row>
    <row r="18218" spans="5:5" x14ac:dyDescent="0.35">
      <c r="E18218" s="78"/>
    </row>
    <row r="18219" spans="5:5" x14ac:dyDescent="0.35">
      <c r="E18219" s="78"/>
    </row>
    <row r="18220" spans="5:5" x14ac:dyDescent="0.35">
      <c r="E18220" s="78"/>
    </row>
    <row r="18221" spans="5:5" x14ac:dyDescent="0.35">
      <c r="E18221" s="78"/>
    </row>
    <row r="18222" spans="5:5" x14ac:dyDescent="0.35">
      <c r="E18222" s="78"/>
    </row>
    <row r="18223" spans="5:5" x14ac:dyDescent="0.35">
      <c r="E18223" s="78"/>
    </row>
    <row r="18224" spans="5:5" x14ac:dyDescent="0.35">
      <c r="E18224" s="78"/>
    </row>
    <row r="18225" spans="5:5" x14ac:dyDescent="0.35">
      <c r="E18225" s="78"/>
    </row>
    <row r="18226" spans="5:5" x14ac:dyDescent="0.35">
      <c r="E18226" s="78"/>
    </row>
    <row r="18227" spans="5:5" x14ac:dyDescent="0.35">
      <c r="E18227" s="78"/>
    </row>
    <row r="18228" spans="5:5" x14ac:dyDescent="0.35">
      <c r="E18228" s="78"/>
    </row>
    <row r="18229" spans="5:5" x14ac:dyDescent="0.35">
      <c r="E18229" s="78"/>
    </row>
    <row r="18230" spans="5:5" x14ac:dyDescent="0.35">
      <c r="E18230" s="78"/>
    </row>
    <row r="18231" spans="5:5" x14ac:dyDescent="0.35">
      <c r="E18231" s="78"/>
    </row>
    <row r="18232" spans="5:5" x14ac:dyDescent="0.35">
      <c r="E18232" s="78"/>
    </row>
    <row r="18233" spans="5:5" x14ac:dyDescent="0.35">
      <c r="E18233" s="78"/>
    </row>
    <row r="18234" spans="5:5" x14ac:dyDescent="0.35">
      <c r="E18234" s="78"/>
    </row>
    <row r="18235" spans="5:5" x14ac:dyDescent="0.35">
      <c r="E18235" s="78"/>
    </row>
    <row r="18236" spans="5:5" x14ac:dyDescent="0.35">
      <c r="E18236" s="78"/>
    </row>
    <row r="18237" spans="5:5" x14ac:dyDescent="0.35">
      <c r="E18237" s="78"/>
    </row>
    <row r="18238" spans="5:5" x14ac:dyDescent="0.35">
      <c r="E18238" s="78"/>
    </row>
    <row r="18239" spans="5:5" x14ac:dyDescent="0.35">
      <c r="E18239" s="78"/>
    </row>
    <row r="18240" spans="5:5" x14ac:dyDescent="0.35">
      <c r="E18240" s="78"/>
    </row>
    <row r="18241" spans="5:5" x14ac:dyDescent="0.35">
      <c r="E18241" s="78"/>
    </row>
    <row r="18242" spans="5:5" x14ac:dyDescent="0.35">
      <c r="E18242" s="78"/>
    </row>
    <row r="18243" spans="5:5" x14ac:dyDescent="0.35">
      <c r="E18243" s="78"/>
    </row>
    <row r="18244" spans="5:5" x14ac:dyDescent="0.35">
      <c r="E18244" s="78"/>
    </row>
    <row r="18245" spans="5:5" x14ac:dyDescent="0.35">
      <c r="E18245" s="78"/>
    </row>
    <row r="18246" spans="5:5" x14ac:dyDescent="0.35">
      <c r="E18246" s="78"/>
    </row>
    <row r="18247" spans="5:5" x14ac:dyDescent="0.35">
      <c r="E18247" s="78"/>
    </row>
    <row r="18248" spans="5:5" x14ac:dyDescent="0.35">
      <c r="E18248" s="78"/>
    </row>
    <row r="18249" spans="5:5" x14ac:dyDescent="0.35">
      <c r="E18249" s="78"/>
    </row>
    <row r="18250" spans="5:5" x14ac:dyDescent="0.35">
      <c r="E18250" s="78"/>
    </row>
    <row r="18251" spans="5:5" x14ac:dyDescent="0.35">
      <c r="E18251" s="78"/>
    </row>
    <row r="18252" spans="5:5" x14ac:dyDescent="0.35">
      <c r="E18252" s="78"/>
    </row>
    <row r="18253" spans="5:5" x14ac:dyDescent="0.35">
      <c r="E18253" s="78"/>
    </row>
    <row r="18254" spans="5:5" x14ac:dyDescent="0.35">
      <c r="E18254" s="78"/>
    </row>
    <row r="18255" spans="5:5" x14ac:dyDescent="0.35">
      <c r="E18255" s="78"/>
    </row>
    <row r="18256" spans="5:5" x14ac:dyDescent="0.35">
      <c r="E18256" s="78"/>
    </row>
    <row r="18257" spans="5:5" x14ac:dyDescent="0.35">
      <c r="E18257" s="78"/>
    </row>
    <row r="18258" spans="5:5" x14ac:dyDescent="0.35">
      <c r="E18258" s="78"/>
    </row>
    <row r="18259" spans="5:5" x14ac:dyDescent="0.35">
      <c r="E18259" s="78"/>
    </row>
    <row r="18260" spans="5:5" x14ac:dyDescent="0.35">
      <c r="E18260" s="78"/>
    </row>
    <row r="18261" spans="5:5" x14ac:dyDescent="0.35">
      <c r="E18261" s="78"/>
    </row>
    <row r="18262" spans="5:5" x14ac:dyDescent="0.35">
      <c r="E18262" s="78"/>
    </row>
    <row r="18263" spans="5:5" x14ac:dyDescent="0.35">
      <c r="E18263" s="78"/>
    </row>
    <row r="18264" spans="5:5" x14ac:dyDescent="0.35">
      <c r="E18264" s="78"/>
    </row>
    <row r="18265" spans="5:5" x14ac:dyDescent="0.35">
      <c r="E18265" s="78"/>
    </row>
    <row r="18266" spans="5:5" x14ac:dyDescent="0.35">
      <c r="E18266" s="78"/>
    </row>
    <row r="18267" spans="5:5" x14ac:dyDescent="0.35">
      <c r="E18267" s="78"/>
    </row>
    <row r="18268" spans="5:5" x14ac:dyDescent="0.35">
      <c r="E18268" s="78"/>
    </row>
    <row r="18269" spans="5:5" x14ac:dyDescent="0.35">
      <c r="E18269" s="78"/>
    </row>
    <row r="18270" spans="5:5" x14ac:dyDescent="0.35">
      <c r="E18270" s="78"/>
    </row>
    <row r="18271" spans="5:5" x14ac:dyDescent="0.35">
      <c r="E18271" s="78"/>
    </row>
    <row r="18272" spans="5:5" x14ac:dyDescent="0.35">
      <c r="E18272" s="78"/>
    </row>
    <row r="18273" spans="5:5" x14ac:dyDescent="0.35">
      <c r="E18273" s="78"/>
    </row>
    <row r="18274" spans="5:5" x14ac:dyDescent="0.35">
      <c r="E18274" s="78"/>
    </row>
    <row r="18275" spans="5:5" x14ac:dyDescent="0.35">
      <c r="E18275" s="78"/>
    </row>
    <row r="18276" spans="5:5" x14ac:dyDescent="0.35">
      <c r="E18276" s="78"/>
    </row>
    <row r="18277" spans="5:5" x14ac:dyDescent="0.35">
      <c r="E18277" s="78"/>
    </row>
    <row r="18278" spans="5:5" x14ac:dyDescent="0.35">
      <c r="E18278" s="78"/>
    </row>
    <row r="18279" spans="5:5" x14ac:dyDescent="0.35">
      <c r="E18279" s="78"/>
    </row>
    <row r="18280" spans="5:5" x14ac:dyDescent="0.35">
      <c r="E18280" s="78"/>
    </row>
    <row r="18281" spans="5:5" x14ac:dyDescent="0.35">
      <c r="E18281" s="78"/>
    </row>
    <row r="18282" spans="5:5" x14ac:dyDescent="0.35">
      <c r="E18282" s="78"/>
    </row>
    <row r="18283" spans="5:5" x14ac:dyDescent="0.35">
      <c r="E18283" s="78"/>
    </row>
    <row r="18284" spans="5:5" x14ac:dyDescent="0.35">
      <c r="E18284" s="78"/>
    </row>
    <row r="18285" spans="5:5" x14ac:dyDescent="0.35">
      <c r="E18285" s="78"/>
    </row>
    <row r="18286" spans="5:5" x14ac:dyDescent="0.35">
      <c r="E18286" s="78"/>
    </row>
    <row r="18287" spans="5:5" x14ac:dyDescent="0.35">
      <c r="E18287" s="78"/>
    </row>
    <row r="18288" spans="5:5" x14ac:dyDescent="0.35">
      <c r="E18288" s="78"/>
    </row>
    <row r="18289" spans="5:5" x14ac:dyDescent="0.35">
      <c r="E18289" s="78"/>
    </row>
    <row r="18290" spans="5:5" x14ac:dyDescent="0.35">
      <c r="E18290" s="78"/>
    </row>
    <row r="18291" spans="5:5" x14ac:dyDescent="0.35">
      <c r="E18291" s="78"/>
    </row>
    <row r="18292" spans="5:5" x14ac:dyDescent="0.35">
      <c r="E18292" s="78"/>
    </row>
    <row r="18293" spans="5:5" x14ac:dyDescent="0.35">
      <c r="E18293" s="78"/>
    </row>
    <row r="18294" spans="5:5" x14ac:dyDescent="0.35">
      <c r="E18294" s="78"/>
    </row>
    <row r="18295" spans="5:5" x14ac:dyDescent="0.35">
      <c r="E18295" s="78"/>
    </row>
    <row r="18296" spans="5:5" x14ac:dyDescent="0.35">
      <c r="E18296" s="78"/>
    </row>
    <row r="18297" spans="5:5" x14ac:dyDescent="0.35">
      <c r="E18297" s="78"/>
    </row>
    <row r="18298" spans="5:5" x14ac:dyDescent="0.35">
      <c r="E18298" s="78"/>
    </row>
    <row r="18299" spans="5:5" x14ac:dyDescent="0.35">
      <c r="E18299" s="78"/>
    </row>
    <row r="18300" spans="5:5" x14ac:dyDescent="0.35">
      <c r="E18300" s="78"/>
    </row>
    <row r="18301" spans="5:5" x14ac:dyDescent="0.35">
      <c r="E18301" s="78"/>
    </row>
    <row r="18302" spans="5:5" x14ac:dyDescent="0.35">
      <c r="E18302" s="78"/>
    </row>
    <row r="18303" spans="5:5" x14ac:dyDescent="0.35">
      <c r="E18303" s="78"/>
    </row>
    <row r="18304" spans="5:5" x14ac:dyDescent="0.35">
      <c r="E18304" s="78"/>
    </row>
    <row r="18305" spans="5:5" x14ac:dyDescent="0.35">
      <c r="E18305" s="78"/>
    </row>
    <row r="18306" spans="5:5" x14ac:dyDescent="0.35">
      <c r="E18306" s="78"/>
    </row>
    <row r="18307" spans="5:5" x14ac:dyDescent="0.35">
      <c r="E18307" s="78"/>
    </row>
    <row r="18308" spans="5:5" x14ac:dyDescent="0.35">
      <c r="E18308" s="78"/>
    </row>
    <row r="18309" spans="5:5" x14ac:dyDescent="0.35">
      <c r="E18309" s="78"/>
    </row>
    <row r="18310" spans="5:5" x14ac:dyDescent="0.35">
      <c r="E18310" s="78"/>
    </row>
    <row r="18311" spans="5:5" x14ac:dyDescent="0.35">
      <c r="E18311" s="78"/>
    </row>
    <row r="18312" spans="5:5" x14ac:dyDescent="0.35">
      <c r="E18312" s="78"/>
    </row>
    <row r="18313" spans="5:5" x14ac:dyDescent="0.35">
      <c r="E18313" s="78"/>
    </row>
    <row r="18314" spans="5:5" x14ac:dyDescent="0.35">
      <c r="E18314" s="78"/>
    </row>
    <row r="18315" spans="5:5" x14ac:dyDescent="0.35">
      <c r="E18315" s="78"/>
    </row>
    <row r="18316" spans="5:5" x14ac:dyDescent="0.35">
      <c r="E18316" s="78"/>
    </row>
    <row r="18317" spans="5:5" x14ac:dyDescent="0.35">
      <c r="E18317" s="78"/>
    </row>
    <row r="18318" spans="5:5" x14ac:dyDescent="0.35">
      <c r="E18318" s="78"/>
    </row>
    <row r="18319" spans="5:5" x14ac:dyDescent="0.35">
      <c r="E18319" s="78"/>
    </row>
    <row r="18320" spans="5:5" x14ac:dyDescent="0.35">
      <c r="E18320" s="78"/>
    </row>
    <row r="18321" spans="5:5" x14ac:dyDescent="0.35">
      <c r="E18321" s="78"/>
    </row>
    <row r="18322" spans="5:5" x14ac:dyDescent="0.35">
      <c r="E18322" s="78"/>
    </row>
    <row r="18323" spans="5:5" x14ac:dyDescent="0.35">
      <c r="E18323" s="78"/>
    </row>
    <row r="18324" spans="5:5" x14ac:dyDescent="0.35">
      <c r="E18324" s="78"/>
    </row>
    <row r="18325" spans="5:5" x14ac:dyDescent="0.35">
      <c r="E18325" s="78"/>
    </row>
    <row r="18326" spans="5:5" x14ac:dyDescent="0.35">
      <c r="E18326" s="78"/>
    </row>
    <row r="18327" spans="5:5" x14ac:dyDescent="0.35">
      <c r="E18327" s="78"/>
    </row>
    <row r="18328" spans="5:5" x14ac:dyDescent="0.35">
      <c r="E18328" s="78"/>
    </row>
    <row r="18329" spans="5:5" x14ac:dyDescent="0.35">
      <c r="E18329" s="78"/>
    </row>
    <row r="18330" spans="5:5" x14ac:dyDescent="0.35">
      <c r="E18330" s="78"/>
    </row>
    <row r="18331" spans="5:5" x14ac:dyDescent="0.35">
      <c r="E18331" s="78"/>
    </row>
    <row r="18332" spans="5:5" x14ac:dyDescent="0.35">
      <c r="E18332" s="78"/>
    </row>
    <row r="18333" spans="5:5" x14ac:dyDescent="0.35">
      <c r="E18333" s="78"/>
    </row>
    <row r="18334" spans="5:5" x14ac:dyDescent="0.35">
      <c r="E18334" s="78"/>
    </row>
    <row r="18335" spans="5:5" x14ac:dyDescent="0.35">
      <c r="E18335" s="78"/>
    </row>
    <row r="18336" spans="5:5" x14ac:dyDescent="0.35">
      <c r="E18336" s="78"/>
    </row>
    <row r="18337" spans="5:5" x14ac:dyDescent="0.35">
      <c r="E18337" s="78"/>
    </row>
    <row r="18338" spans="5:5" x14ac:dyDescent="0.35">
      <c r="E18338" s="78"/>
    </row>
    <row r="18339" spans="5:5" x14ac:dyDescent="0.35">
      <c r="E18339" s="78"/>
    </row>
    <row r="18340" spans="5:5" x14ac:dyDescent="0.35">
      <c r="E18340" s="78"/>
    </row>
    <row r="18341" spans="5:5" x14ac:dyDescent="0.35">
      <c r="E18341" s="78"/>
    </row>
    <row r="18342" spans="5:5" x14ac:dyDescent="0.35">
      <c r="E18342" s="78"/>
    </row>
    <row r="18343" spans="5:5" x14ac:dyDescent="0.35">
      <c r="E18343" s="78"/>
    </row>
    <row r="18344" spans="5:5" x14ac:dyDescent="0.35">
      <c r="E18344" s="78"/>
    </row>
    <row r="18345" spans="5:5" x14ac:dyDescent="0.35">
      <c r="E18345" s="78"/>
    </row>
    <row r="18346" spans="5:5" x14ac:dyDescent="0.35">
      <c r="E18346" s="78"/>
    </row>
    <row r="18347" spans="5:5" x14ac:dyDescent="0.35">
      <c r="E18347" s="78"/>
    </row>
    <row r="18348" spans="5:5" x14ac:dyDescent="0.35">
      <c r="E18348" s="78"/>
    </row>
    <row r="18349" spans="5:5" x14ac:dyDescent="0.35">
      <c r="E18349" s="78"/>
    </row>
    <row r="18350" spans="5:5" x14ac:dyDescent="0.35">
      <c r="E18350" s="78"/>
    </row>
    <row r="18351" spans="5:5" x14ac:dyDescent="0.35">
      <c r="E18351" s="78"/>
    </row>
    <row r="18352" spans="5:5" x14ac:dyDescent="0.35">
      <c r="E18352" s="78"/>
    </row>
    <row r="18353" spans="5:5" x14ac:dyDescent="0.35">
      <c r="E18353" s="78"/>
    </row>
    <row r="18354" spans="5:5" x14ac:dyDescent="0.35">
      <c r="E18354" s="78"/>
    </row>
    <row r="18355" spans="5:5" x14ac:dyDescent="0.35">
      <c r="E18355" s="78"/>
    </row>
    <row r="18356" spans="5:5" x14ac:dyDescent="0.35">
      <c r="E18356" s="78"/>
    </row>
    <row r="18357" spans="5:5" x14ac:dyDescent="0.35">
      <c r="E18357" s="78"/>
    </row>
    <row r="18358" spans="5:5" x14ac:dyDescent="0.35">
      <c r="E18358" s="78"/>
    </row>
    <row r="18359" spans="5:5" x14ac:dyDescent="0.35">
      <c r="E18359" s="78"/>
    </row>
    <row r="18360" spans="5:5" x14ac:dyDescent="0.35">
      <c r="E18360" s="78"/>
    </row>
    <row r="18361" spans="5:5" x14ac:dyDescent="0.35">
      <c r="E18361" s="78"/>
    </row>
    <row r="18362" spans="5:5" x14ac:dyDescent="0.35">
      <c r="E18362" s="78"/>
    </row>
    <row r="18363" spans="5:5" x14ac:dyDescent="0.35">
      <c r="E18363" s="78"/>
    </row>
    <row r="18364" spans="5:5" x14ac:dyDescent="0.35">
      <c r="E18364" s="78"/>
    </row>
    <row r="18365" spans="5:5" x14ac:dyDescent="0.35">
      <c r="E18365" s="78"/>
    </row>
    <row r="18366" spans="5:5" x14ac:dyDescent="0.35">
      <c r="E18366" s="78"/>
    </row>
    <row r="18367" spans="5:5" x14ac:dyDescent="0.35">
      <c r="E18367" s="78"/>
    </row>
    <row r="18368" spans="5:5" x14ac:dyDescent="0.35">
      <c r="E18368" s="78"/>
    </row>
    <row r="18369" spans="5:5" x14ac:dyDescent="0.35">
      <c r="E18369" s="78"/>
    </row>
    <row r="18370" spans="5:5" x14ac:dyDescent="0.35">
      <c r="E18370" s="78"/>
    </row>
    <row r="18371" spans="5:5" x14ac:dyDescent="0.35">
      <c r="E18371" s="78"/>
    </row>
    <row r="18372" spans="5:5" x14ac:dyDescent="0.35">
      <c r="E18372" s="78"/>
    </row>
    <row r="18373" spans="5:5" x14ac:dyDescent="0.35">
      <c r="E18373" s="78"/>
    </row>
    <row r="18374" spans="5:5" x14ac:dyDescent="0.35">
      <c r="E18374" s="78"/>
    </row>
    <row r="18375" spans="5:5" x14ac:dyDescent="0.35">
      <c r="E18375" s="78"/>
    </row>
    <row r="18376" spans="5:5" x14ac:dyDescent="0.35">
      <c r="E18376" s="78"/>
    </row>
    <row r="18377" spans="5:5" x14ac:dyDescent="0.35">
      <c r="E18377" s="78"/>
    </row>
    <row r="18378" spans="5:5" x14ac:dyDescent="0.35">
      <c r="E18378" s="78"/>
    </row>
    <row r="18379" spans="5:5" x14ac:dyDescent="0.35">
      <c r="E18379" s="78"/>
    </row>
    <row r="18380" spans="5:5" x14ac:dyDescent="0.35">
      <c r="E18380" s="78"/>
    </row>
    <row r="18381" spans="5:5" x14ac:dyDescent="0.35">
      <c r="E18381" s="78"/>
    </row>
    <row r="18382" spans="5:5" x14ac:dyDescent="0.35">
      <c r="E18382" s="78"/>
    </row>
    <row r="18383" spans="5:5" x14ac:dyDescent="0.35">
      <c r="E18383" s="78"/>
    </row>
    <row r="18384" spans="5:5" x14ac:dyDescent="0.35">
      <c r="E18384" s="78"/>
    </row>
    <row r="18385" spans="5:5" x14ac:dyDescent="0.35">
      <c r="E18385" s="78"/>
    </row>
    <row r="18386" spans="5:5" x14ac:dyDescent="0.35">
      <c r="E18386" s="78"/>
    </row>
    <row r="18387" spans="5:5" x14ac:dyDescent="0.35">
      <c r="E18387" s="78"/>
    </row>
    <row r="18388" spans="5:5" x14ac:dyDescent="0.35">
      <c r="E18388" s="78"/>
    </row>
    <row r="18389" spans="5:5" x14ac:dyDescent="0.35">
      <c r="E18389" s="78"/>
    </row>
    <row r="18390" spans="5:5" x14ac:dyDescent="0.35">
      <c r="E18390" s="78"/>
    </row>
    <row r="18391" spans="5:5" x14ac:dyDescent="0.35">
      <c r="E18391" s="78"/>
    </row>
    <row r="18392" spans="5:5" x14ac:dyDescent="0.35">
      <c r="E18392" s="78"/>
    </row>
    <row r="18393" spans="5:5" x14ac:dyDescent="0.35">
      <c r="E18393" s="78"/>
    </row>
    <row r="18394" spans="5:5" x14ac:dyDescent="0.35">
      <c r="E18394" s="78"/>
    </row>
    <row r="18395" spans="5:5" x14ac:dyDescent="0.35">
      <c r="E18395" s="78"/>
    </row>
    <row r="18396" spans="5:5" x14ac:dyDescent="0.35">
      <c r="E18396" s="78"/>
    </row>
    <row r="18397" spans="5:5" x14ac:dyDescent="0.35">
      <c r="E18397" s="78"/>
    </row>
    <row r="18398" spans="5:5" x14ac:dyDescent="0.35">
      <c r="E18398" s="78"/>
    </row>
    <row r="18399" spans="5:5" x14ac:dyDescent="0.35">
      <c r="E18399" s="78"/>
    </row>
    <row r="18400" spans="5:5" x14ac:dyDescent="0.35">
      <c r="E18400" s="78"/>
    </row>
    <row r="18401" spans="5:5" x14ac:dyDescent="0.35">
      <c r="E18401" s="78"/>
    </row>
    <row r="18402" spans="5:5" x14ac:dyDescent="0.35">
      <c r="E18402" s="78"/>
    </row>
    <row r="18403" spans="5:5" x14ac:dyDescent="0.35">
      <c r="E18403" s="78"/>
    </row>
    <row r="18404" spans="5:5" x14ac:dyDescent="0.35">
      <c r="E18404" s="78"/>
    </row>
    <row r="18405" spans="5:5" x14ac:dyDescent="0.35">
      <c r="E18405" s="78"/>
    </row>
    <row r="18406" spans="5:5" x14ac:dyDescent="0.35">
      <c r="E18406" s="78"/>
    </row>
    <row r="18407" spans="5:5" x14ac:dyDescent="0.35">
      <c r="E18407" s="78"/>
    </row>
    <row r="18408" spans="5:5" x14ac:dyDescent="0.35">
      <c r="E18408" s="78"/>
    </row>
    <row r="18409" spans="5:5" x14ac:dyDescent="0.35">
      <c r="E18409" s="78"/>
    </row>
    <row r="18410" spans="5:5" x14ac:dyDescent="0.35">
      <c r="E18410" s="78"/>
    </row>
    <row r="18411" spans="5:5" x14ac:dyDescent="0.35">
      <c r="E18411" s="78"/>
    </row>
    <row r="18412" spans="5:5" x14ac:dyDescent="0.35">
      <c r="E18412" s="78"/>
    </row>
    <row r="18413" spans="5:5" x14ac:dyDescent="0.35">
      <c r="E18413" s="78"/>
    </row>
    <row r="18414" spans="5:5" x14ac:dyDescent="0.35">
      <c r="E18414" s="78"/>
    </row>
    <row r="18415" spans="5:5" x14ac:dyDescent="0.35">
      <c r="E18415" s="78"/>
    </row>
    <row r="18416" spans="5:5" x14ac:dyDescent="0.35">
      <c r="E18416" s="78"/>
    </row>
    <row r="18417" spans="5:5" x14ac:dyDescent="0.35">
      <c r="E18417" s="78"/>
    </row>
    <row r="18418" spans="5:5" x14ac:dyDescent="0.35">
      <c r="E18418" s="78"/>
    </row>
    <row r="18419" spans="5:5" x14ac:dyDescent="0.35">
      <c r="E18419" s="78"/>
    </row>
    <row r="18420" spans="5:5" x14ac:dyDescent="0.35">
      <c r="E18420" s="78"/>
    </row>
    <row r="18421" spans="5:5" x14ac:dyDescent="0.35">
      <c r="E18421" s="78"/>
    </row>
    <row r="18422" spans="5:5" x14ac:dyDescent="0.35">
      <c r="E18422" s="78"/>
    </row>
    <row r="18423" spans="5:5" x14ac:dyDescent="0.35">
      <c r="E18423" s="78"/>
    </row>
    <row r="18424" spans="5:5" x14ac:dyDescent="0.35">
      <c r="E18424" s="78"/>
    </row>
    <row r="18425" spans="5:5" x14ac:dyDescent="0.35">
      <c r="E18425" s="78"/>
    </row>
    <row r="18426" spans="5:5" x14ac:dyDescent="0.35">
      <c r="E18426" s="78"/>
    </row>
    <row r="18427" spans="5:5" x14ac:dyDescent="0.35">
      <c r="E18427" s="78"/>
    </row>
    <row r="18428" spans="5:5" x14ac:dyDescent="0.35">
      <c r="E18428" s="78"/>
    </row>
    <row r="18429" spans="5:5" x14ac:dyDescent="0.35">
      <c r="E18429" s="78"/>
    </row>
    <row r="18430" spans="5:5" x14ac:dyDescent="0.35">
      <c r="E18430" s="78"/>
    </row>
    <row r="18431" spans="5:5" x14ac:dyDescent="0.35">
      <c r="E18431" s="78"/>
    </row>
    <row r="18432" spans="5:5" x14ac:dyDescent="0.35">
      <c r="E18432" s="78"/>
    </row>
    <row r="18433" spans="5:5" x14ac:dyDescent="0.35">
      <c r="E18433" s="78"/>
    </row>
    <row r="18434" spans="5:5" x14ac:dyDescent="0.35">
      <c r="E18434" s="78"/>
    </row>
    <row r="18435" spans="5:5" x14ac:dyDescent="0.35">
      <c r="E18435" s="78"/>
    </row>
    <row r="18436" spans="5:5" x14ac:dyDescent="0.35">
      <c r="E18436" s="78"/>
    </row>
    <row r="18437" spans="5:5" x14ac:dyDescent="0.35">
      <c r="E18437" s="78"/>
    </row>
    <row r="18438" spans="5:5" x14ac:dyDescent="0.35">
      <c r="E18438" s="78"/>
    </row>
    <row r="18439" spans="5:5" x14ac:dyDescent="0.35">
      <c r="E18439" s="78"/>
    </row>
    <row r="18440" spans="5:5" x14ac:dyDescent="0.35">
      <c r="E18440" s="78"/>
    </row>
    <row r="18441" spans="5:5" x14ac:dyDescent="0.35">
      <c r="E18441" s="78"/>
    </row>
    <row r="18442" spans="5:5" x14ac:dyDescent="0.35">
      <c r="E18442" s="78"/>
    </row>
    <row r="18443" spans="5:5" x14ac:dyDescent="0.35">
      <c r="E18443" s="78"/>
    </row>
    <row r="18444" spans="5:5" x14ac:dyDescent="0.35">
      <c r="E18444" s="78"/>
    </row>
    <row r="18445" spans="5:5" x14ac:dyDescent="0.35">
      <c r="E18445" s="78"/>
    </row>
    <row r="18446" spans="5:5" x14ac:dyDescent="0.35">
      <c r="E18446" s="78"/>
    </row>
    <row r="18447" spans="5:5" x14ac:dyDescent="0.35">
      <c r="E18447" s="78"/>
    </row>
    <row r="18448" spans="5:5" x14ac:dyDescent="0.35">
      <c r="E18448" s="78"/>
    </row>
    <row r="18449" spans="5:5" x14ac:dyDescent="0.35">
      <c r="E18449" s="78"/>
    </row>
    <row r="18450" spans="5:5" x14ac:dyDescent="0.35">
      <c r="E18450" s="78"/>
    </row>
    <row r="18451" spans="5:5" x14ac:dyDescent="0.35">
      <c r="E18451" s="78"/>
    </row>
    <row r="18452" spans="5:5" x14ac:dyDescent="0.35">
      <c r="E18452" s="78"/>
    </row>
    <row r="18453" spans="5:5" x14ac:dyDescent="0.35">
      <c r="E18453" s="78"/>
    </row>
    <row r="18454" spans="5:5" x14ac:dyDescent="0.35">
      <c r="E18454" s="78"/>
    </row>
    <row r="18455" spans="5:5" x14ac:dyDescent="0.35">
      <c r="E18455" s="78"/>
    </row>
    <row r="18456" spans="5:5" x14ac:dyDescent="0.35">
      <c r="E18456" s="78"/>
    </row>
    <row r="18457" spans="5:5" x14ac:dyDescent="0.35">
      <c r="E18457" s="78"/>
    </row>
    <row r="18458" spans="5:5" x14ac:dyDescent="0.35">
      <c r="E18458" s="78"/>
    </row>
    <row r="18459" spans="5:5" x14ac:dyDescent="0.35">
      <c r="E18459" s="78"/>
    </row>
    <row r="18460" spans="5:5" x14ac:dyDescent="0.35">
      <c r="E18460" s="78"/>
    </row>
    <row r="18461" spans="5:5" x14ac:dyDescent="0.35">
      <c r="E18461" s="78"/>
    </row>
    <row r="18462" spans="5:5" x14ac:dyDescent="0.35">
      <c r="E18462" s="78"/>
    </row>
    <row r="18463" spans="5:5" x14ac:dyDescent="0.35">
      <c r="E18463" s="78"/>
    </row>
    <row r="18464" spans="5:5" x14ac:dyDescent="0.35">
      <c r="E18464" s="78"/>
    </row>
    <row r="18465" spans="5:5" x14ac:dyDescent="0.35">
      <c r="E18465" s="78"/>
    </row>
    <row r="18466" spans="5:5" x14ac:dyDescent="0.35">
      <c r="E18466" s="78"/>
    </row>
    <row r="18467" spans="5:5" x14ac:dyDescent="0.35">
      <c r="E18467" s="78"/>
    </row>
    <row r="18468" spans="5:5" x14ac:dyDescent="0.35">
      <c r="E18468" s="78"/>
    </row>
    <row r="18469" spans="5:5" x14ac:dyDescent="0.35">
      <c r="E18469" s="78"/>
    </row>
    <row r="18470" spans="5:5" x14ac:dyDescent="0.35">
      <c r="E18470" s="78"/>
    </row>
    <row r="18471" spans="5:5" x14ac:dyDescent="0.35">
      <c r="E18471" s="78"/>
    </row>
    <row r="18472" spans="5:5" x14ac:dyDescent="0.35">
      <c r="E18472" s="78"/>
    </row>
    <row r="18473" spans="5:5" x14ac:dyDescent="0.35">
      <c r="E18473" s="78"/>
    </row>
    <row r="18474" spans="5:5" x14ac:dyDescent="0.35">
      <c r="E18474" s="78"/>
    </row>
    <row r="18475" spans="5:5" x14ac:dyDescent="0.35">
      <c r="E18475" s="78"/>
    </row>
    <row r="18476" spans="5:5" x14ac:dyDescent="0.35">
      <c r="E18476" s="78"/>
    </row>
    <row r="18477" spans="5:5" x14ac:dyDescent="0.35">
      <c r="E18477" s="78"/>
    </row>
    <row r="18478" spans="5:5" x14ac:dyDescent="0.35">
      <c r="E18478" s="78"/>
    </row>
    <row r="18479" spans="5:5" x14ac:dyDescent="0.35">
      <c r="E18479" s="78"/>
    </row>
    <row r="18480" spans="5:5" x14ac:dyDescent="0.35">
      <c r="E18480" s="78"/>
    </row>
    <row r="18481" spans="5:5" x14ac:dyDescent="0.35">
      <c r="E18481" s="78"/>
    </row>
    <row r="18482" spans="5:5" x14ac:dyDescent="0.35">
      <c r="E18482" s="78"/>
    </row>
    <row r="18483" spans="5:5" x14ac:dyDescent="0.35">
      <c r="E18483" s="78"/>
    </row>
    <row r="18484" spans="5:5" x14ac:dyDescent="0.35">
      <c r="E18484" s="78"/>
    </row>
    <row r="18485" spans="5:5" x14ac:dyDescent="0.35">
      <c r="E18485" s="78"/>
    </row>
    <row r="18486" spans="5:5" x14ac:dyDescent="0.35">
      <c r="E18486" s="78"/>
    </row>
    <row r="18487" spans="5:5" x14ac:dyDescent="0.35">
      <c r="E18487" s="78"/>
    </row>
    <row r="18488" spans="5:5" x14ac:dyDescent="0.35">
      <c r="E18488" s="78"/>
    </row>
    <row r="18489" spans="5:5" x14ac:dyDescent="0.35">
      <c r="E18489" s="78"/>
    </row>
    <row r="18490" spans="5:5" x14ac:dyDescent="0.35">
      <c r="E18490" s="78"/>
    </row>
    <row r="18491" spans="5:5" x14ac:dyDescent="0.35">
      <c r="E18491" s="78"/>
    </row>
    <row r="18492" spans="5:5" x14ac:dyDescent="0.35">
      <c r="E18492" s="78"/>
    </row>
    <row r="18493" spans="5:5" x14ac:dyDescent="0.35">
      <c r="E18493" s="78"/>
    </row>
    <row r="18494" spans="5:5" x14ac:dyDescent="0.35">
      <c r="E18494" s="78"/>
    </row>
    <row r="18495" spans="5:5" x14ac:dyDescent="0.35">
      <c r="E18495" s="78"/>
    </row>
    <row r="18496" spans="5:5" x14ac:dyDescent="0.35">
      <c r="E18496" s="78"/>
    </row>
    <row r="18497" spans="5:5" x14ac:dyDescent="0.35">
      <c r="E18497" s="78"/>
    </row>
    <row r="18498" spans="5:5" x14ac:dyDescent="0.35">
      <c r="E18498" s="78"/>
    </row>
    <row r="18499" spans="5:5" x14ac:dyDescent="0.35">
      <c r="E18499" s="78"/>
    </row>
    <row r="18500" spans="5:5" x14ac:dyDescent="0.35">
      <c r="E18500" s="78"/>
    </row>
    <row r="18501" spans="5:5" x14ac:dyDescent="0.35">
      <c r="E18501" s="78"/>
    </row>
    <row r="18502" spans="5:5" x14ac:dyDescent="0.35">
      <c r="E18502" s="78"/>
    </row>
    <row r="18503" spans="5:5" x14ac:dyDescent="0.35">
      <c r="E18503" s="78"/>
    </row>
    <row r="18504" spans="5:5" x14ac:dyDescent="0.35">
      <c r="E18504" s="78"/>
    </row>
    <row r="18505" spans="5:5" x14ac:dyDescent="0.35">
      <c r="E18505" s="78"/>
    </row>
    <row r="18506" spans="5:5" x14ac:dyDescent="0.35">
      <c r="E18506" s="78"/>
    </row>
    <row r="18507" spans="5:5" x14ac:dyDescent="0.35">
      <c r="E18507" s="78"/>
    </row>
    <row r="18508" spans="5:5" x14ac:dyDescent="0.35">
      <c r="E18508" s="78"/>
    </row>
    <row r="18509" spans="5:5" x14ac:dyDescent="0.35">
      <c r="E18509" s="78"/>
    </row>
    <row r="18510" spans="5:5" x14ac:dyDescent="0.35">
      <c r="E18510" s="78"/>
    </row>
    <row r="18511" spans="5:5" x14ac:dyDescent="0.35">
      <c r="E18511" s="78"/>
    </row>
    <row r="18512" spans="5:5" x14ac:dyDescent="0.35">
      <c r="E18512" s="78"/>
    </row>
    <row r="18513" spans="5:5" x14ac:dyDescent="0.35">
      <c r="E18513" s="78"/>
    </row>
    <row r="18514" spans="5:5" x14ac:dyDescent="0.35">
      <c r="E18514" s="78"/>
    </row>
    <row r="18515" spans="5:5" x14ac:dyDescent="0.35">
      <c r="E18515" s="78"/>
    </row>
    <row r="18516" spans="5:5" x14ac:dyDescent="0.35">
      <c r="E18516" s="78"/>
    </row>
    <row r="18517" spans="5:5" x14ac:dyDescent="0.35">
      <c r="E18517" s="78"/>
    </row>
    <row r="18518" spans="5:5" x14ac:dyDescent="0.35">
      <c r="E18518" s="78"/>
    </row>
    <row r="18519" spans="5:5" x14ac:dyDescent="0.35">
      <c r="E18519" s="78"/>
    </row>
    <row r="18520" spans="5:5" x14ac:dyDescent="0.35">
      <c r="E18520" s="78"/>
    </row>
    <row r="18521" spans="5:5" x14ac:dyDescent="0.35">
      <c r="E18521" s="78"/>
    </row>
    <row r="18522" spans="5:5" x14ac:dyDescent="0.35">
      <c r="E18522" s="78"/>
    </row>
    <row r="18523" spans="5:5" x14ac:dyDescent="0.35">
      <c r="E18523" s="78"/>
    </row>
    <row r="18524" spans="5:5" x14ac:dyDescent="0.35">
      <c r="E18524" s="78"/>
    </row>
    <row r="18525" spans="5:5" x14ac:dyDescent="0.35">
      <c r="E18525" s="78"/>
    </row>
    <row r="18526" spans="5:5" x14ac:dyDescent="0.35">
      <c r="E18526" s="78"/>
    </row>
    <row r="18527" spans="5:5" x14ac:dyDescent="0.35">
      <c r="E18527" s="78"/>
    </row>
    <row r="18528" spans="5:5" x14ac:dyDescent="0.35">
      <c r="E18528" s="78"/>
    </row>
    <row r="18529" spans="5:5" x14ac:dyDescent="0.35">
      <c r="E18529" s="78"/>
    </row>
    <row r="18530" spans="5:5" x14ac:dyDescent="0.35">
      <c r="E18530" s="78"/>
    </row>
    <row r="18531" spans="5:5" x14ac:dyDescent="0.35">
      <c r="E18531" s="78"/>
    </row>
    <row r="18532" spans="5:5" x14ac:dyDescent="0.35">
      <c r="E18532" s="78"/>
    </row>
    <row r="18533" spans="5:5" x14ac:dyDescent="0.35">
      <c r="E18533" s="78"/>
    </row>
    <row r="18534" spans="5:5" x14ac:dyDescent="0.35">
      <c r="E18534" s="78"/>
    </row>
    <row r="18535" spans="5:5" x14ac:dyDescent="0.35">
      <c r="E18535" s="78"/>
    </row>
    <row r="18536" spans="5:5" x14ac:dyDescent="0.35">
      <c r="E18536" s="78"/>
    </row>
    <row r="18537" spans="5:5" x14ac:dyDescent="0.35">
      <c r="E18537" s="78"/>
    </row>
    <row r="18538" spans="5:5" x14ac:dyDescent="0.35">
      <c r="E18538" s="78"/>
    </row>
    <row r="18539" spans="5:5" x14ac:dyDescent="0.35">
      <c r="E18539" s="78"/>
    </row>
    <row r="18540" spans="5:5" x14ac:dyDescent="0.35">
      <c r="E18540" s="78"/>
    </row>
    <row r="18541" spans="5:5" x14ac:dyDescent="0.35">
      <c r="E18541" s="78"/>
    </row>
    <row r="18542" spans="5:5" x14ac:dyDescent="0.35">
      <c r="E18542" s="78"/>
    </row>
    <row r="18543" spans="5:5" x14ac:dyDescent="0.35">
      <c r="E18543" s="78"/>
    </row>
    <row r="18544" spans="5:5" x14ac:dyDescent="0.35">
      <c r="E18544" s="78"/>
    </row>
    <row r="18545" spans="5:5" x14ac:dyDescent="0.35">
      <c r="E18545" s="78"/>
    </row>
    <row r="18546" spans="5:5" x14ac:dyDescent="0.35">
      <c r="E18546" s="78"/>
    </row>
    <row r="18547" spans="5:5" x14ac:dyDescent="0.35">
      <c r="E18547" s="78"/>
    </row>
    <row r="18548" spans="5:5" x14ac:dyDescent="0.35">
      <c r="E18548" s="78"/>
    </row>
    <row r="18549" spans="5:5" x14ac:dyDescent="0.35">
      <c r="E18549" s="78"/>
    </row>
    <row r="18550" spans="5:5" x14ac:dyDescent="0.35">
      <c r="E18550" s="78"/>
    </row>
    <row r="18551" spans="5:5" x14ac:dyDescent="0.35">
      <c r="E18551" s="78"/>
    </row>
    <row r="18552" spans="5:5" x14ac:dyDescent="0.35">
      <c r="E18552" s="78"/>
    </row>
    <row r="18553" spans="5:5" x14ac:dyDescent="0.35">
      <c r="E18553" s="78"/>
    </row>
    <row r="18554" spans="5:5" x14ac:dyDescent="0.35">
      <c r="E18554" s="78"/>
    </row>
    <row r="18555" spans="5:5" x14ac:dyDescent="0.35">
      <c r="E18555" s="78"/>
    </row>
    <row r="18556" spans="5:5" x14ac:dyDescent="0.35">
      <c r="E18556" s="78"/>
    </row>
    <row r="18557" spans="5:5" x14ac:dyDescent="0.35">
      <c r="E18557" s="78"/>
    </row>
    <row r="18558" spans="5:5" x14ac:dyDescent="0.35">
      <c r="E18558" s="78"/>
    </row>
    <row r="18559" spans="5:5" x14ac:dyDescent="0.35">
      <c r="E18559" s="78"/>
    </row>
    <row r="18560" spans="5:5" x14ac:dyDescent="0.35">
      <c r="E18560" s="78"/>
    </row>
    <row r="18561" spans="5:5" x14ac:dyDescent="0.35">
      <c r="E18561" s="78"/>
    </row>
    <row r="18562" spans="5:5" x14ac:dyDescent="0.35">
      <c r="E18562" s="78"/>
    </row>
    <row r="18563" spans="5:5" x14ac:dyDescent="0.35">
      <c r="E18563" s="78"/>
    </row>
    <row r="18564" spans="5:5" x14ac:dyDescent="0.35">
      <c r="E18564" s="78"/>
    </row>
    <row r="18565" spans="5:5" x14ac:dyDescent="0.35">
      <c r="E18565" s="78"/>
    </row>
    <row r="18566" spans="5:5" x14ac:dyDescent="0.35">
      <c r="E18566" s="78"/>
    </row>
    <row r="18567" spans="5:5" x14ac:dyDescent="0.35">
      <c r="E18567" s="78"/>
    </row>
    <row r="18568" spans="5:5" x14ac:dyDescent="0.35">
      <c r="E18568" s="78"/>
    </row>
    <row r="18569" spans="5:5" x14ac:dyDescent="0.35">
      <c r="E18569" s="78"/>
    </row>
    <row r="18570" spans="5:5" x14ac:dyDescent="0.35">
      <c r="E18570" s="78"/>
    </row>
    <row r="18571" spans="5:5" x14ac:dyDescent="0.35">
      <c r="E18571" s="78"/>
    </row>
    <row r="18572" spans="5:5" x14ac:dyDescent="0.35">
      <c r="E18572" s="78"/>
    </row>
    <row r="18573" spans="5:5" x14ac:dyDescent="0.35">
      <c r="E18573" s="78"/>
    </row>
    <row r="18574" spans="5:5" x14ac:dyDescent="0.35">
      <c r="E18574" s="78"/>
    </row>
    <row r="18575" spans="5:5" x14ac:dyDescent="0.35">
      <c r="E18575" s="78"/>
    </row>
    <row r="18576" spans="5:5" x14ac:dyDescent="0.35">
      <c r="E18576" s="78"/>
    </row>
    <row r="18577" spans="5:5" x14ac:dyDescent="0.35">
      <c r="E18577" s="78"/>
    </row>
    <row r="18578" spans="5:5" x14ac:dyDescent="0.35">
      <c r="E18578" s="78"/>
    </row>
    <row r="18579" spans="5:5" x14ac:dyDescent="0.35">
      <c r="E18579" s="78"/>
    </row>
    <row r="18580" spans="5:5" x14ac:dyDescent="0.35">
      <c r="E18580" s="78"/>
    </row>
    <row r="18581" spans="5:5" x14ac:dyDescent="0.35">
      <c r="E18581" s="78"/>
    </row>
    <row r="18582" spans="5:5" x14ac:dyDescent="0.35">
      <c r="E18582" s="78"/>
    </row>
    <row r="18583" spans="5:5" x14ac:dyDescent="0.35">
      <c r="E18583" s="78"/>
    </row>
    <row r="18584" spans="5:5" x14ac:dyDescent="0.35">
      <c r="E18584" s="78"/>
    </row>
    <row r="18585" spans="5:5" x14ac:dyDescent="0.35">
      <c r="E18585" s="78"/>
    </row>
    <row r="18586" spans="5:5" x14ac:dyDescent="0.35">
      <c r="E18586" s="78"/>
    </row>
    <row r="18587" spans="5:5" x14ac:dyDescent="0.35">
      <c r="E18587" s="78"/>
    </row>
    <row r="18588" spans="5:5" x14ac:dyDescent="0.35">
      <c r="E18588" s="78"/>
    </row>
    <row r="18589" spans="5:5" x14ac:dyDescent="0.35">
      <c r="E18589" s="78"/>
    </row>
    <row r="18590" spans="5:5" x14ac:dyDescent="0.35">
      <c r="E18590" s="78"/>
    </row>
    <row r="18591" spans="5:5" x14ac:dyDescent="0.35">
      <c r="E18591" s="78"/>
    </row>
    <row r="18592" spans="5:5" x14ac:dyDescent="0.35">
      <c r="E18592" s="78"/>
    </row>
    <row r="18593" spans="5:5" x14ac:dyDescent="0.35">
      <c r="E18593" s="78"/>
    </row>
    <row r="18594" spans="5:5" x14ac:dyDescent="0.35">
      <c r="E18594" s="78"/>
    </row>
    <row r="18595" spans="5:5" x14ac:dyDescent="0.35">
      <c r="E18595" s="78"/>
    </row>
    <row r="18596" spans="5:5" x14ac:dyDescent="0.35">
      <c r="E18596" s="78"/>
    </row>
    <row r="18597" spans="5:5" x14ac:dyDescent="0.35">
      <c r="E18597" s="78"/>
    </row>
    <row r="18598" spans="5:5" x14ac:dyDescent="0.35">
      <c r="E18598" s="78"/>
    </row>
    <row r="18599" spans="5:5" x14ac:dyDescent="0.35">
      <c r="E18599" s="78"/>
    </row>
    <row r="18600" spans="5:5" x14ac:dyDescent="0.35">
      <c r="E18600" s="78"/>
    </row>
    <row r="18601" spans="5:5" x14ac:dyDescent="0.35">
      <c r="E18601" s="78"/>
    </row>
    <row r="18602" spans="5:5" x14ac:dyDescent="0.35">
      <c r="E18602" s="78"/>
    </row>
    <row r="18603" spans="5:5" x14ac:dyDescent="0.35">
      <c r="E18603" s="78"/>
    </row>
    <row r="18604" spans="5:5" x14ac:dyDescent="0.35">
      <c r="E18604" s="78"/>
    </row>
    <row r="18605" spans="5:5" x14ac:dyDescent="0.35">
      <c r="E18605" s="78"/>
    </row>
    <row r="18606" spans="5:5" x14ac:dyDescent="0.35">
      <c r="E18606" s="78"/>
    </row>
    <row r="18607" spans="5:5" x14ac:dyDescent="0.35">
      <c r="E18607" s="78"/>
    </row>
    <row r="18608" spans="5:5" x14ac:dyDescent="0.35">
      <c r="E18608" s="78"/>
    </row>
    <row r="18609" spans="5:5" x14ac:dyDescent="0.35">
      <c r="E18609" s="78"/>
    </row>
    <row r="18610" spans="5:5" x14ac:dyDescent="0.35">
      <c r="E18610" s="78"/>
    </row>
    <row r="18611" spans="5:5" x14ac:dyDescent="0.35">
      <c r="E18611" s="78"/>
    </row>
    <row r="18612" spans="5:5" x14ac:dyDescent="0.35">
      <c r="E18612" s="78"/>
    </row>
    <row r="18613" spans="5:5" x14ac:dyDescent="0.35">
      <c r="E18613" s="78"/>
    </row>
    <row r="18614" spans="5:5" x14ac:dyDescent="0.35">
      <c r="E18614" s="78"/>
    </row>
    <row r="18615" spans="5:5" x14ac:dyDescent="0.35">
      <c r="E18615" s="78"/>
    </row>
    <row r="18616" spans="5:5" x14ac:dyDescent="0.35">
      <c r="E18616" s="78"/>
    </row>
    <row r="18617" spans="5:5" x14ac:dyDescent="0.35">
      <c r="E18617" s="78"/>
    </row>
    <row r="18618" spans="5:5" x14ac:dyDescent="0.35">
      <c r="E18618" s="78"/>
    </row>
    <row r="18619" spans="5:5" x14ac:dyDescent="0.35">
      <c r="E18619" s="78"/>
    </row>
    <row r="18620" spans="5:5" x14ac:dyDescent="0.35">
      <c r="E18620" s="78"/>
    </row>
    <row r="18621" spans="5:5" x14ac:dyDescent="0.35">
      <c r="E18621" s="78"/>
    </row>
    <row r="18622" spans="5:5" x14ac:dyDescent="0.35">
      <c r="E18622" s="78"/>
    </row>
    <row r="18623" spans="5:5" x14ac:dyDescent="0.35">
      <c r="E18623" s="78"/>
    </row>
    <row r="18624" spans="5:5" x14ac:dyDescent="0.35">
      <c r="E18624" s="78"/>
    </row>
    <row r="18625" spans="5:5" x14ac:dyDescent="0.35">
      <c r="E18625" s="78"/>
    </row>
    <row r="18626" spans="5:5" x14ac:dyDescent="0.35">
      <c r="E18626" s="78"/>
    </row>
    <row r="18627" spans="5:5" x14ac:dyDescent="0.35">
      <c r="E18627" s="78"/>
    </row>
    <row r="18628" spans="5:5" x14ac:dyDescent="0.35">
      <c r="E18628" s="78"/>
    </row>
    <row r="18629" spans="5:5" x14ac:dyDescent="0.35">
      <c r="E18629" s="78"/>
    </row>
    <row r="18630" spans="5:5" x14ac:dyDescent="0.35">
      <c r="E18630" s="78"/>
    </row>
    <row r="18631" spans="5:5" x14ac:dyDescent="0.35">
      <c r="E18631" s="78"/>
    </row>
    <row r="18632" spans="5:5" x14ac:dyDescent="0.35">
      <c r="E18632" s="78"/>
    </row>
    <row r="18633" spans="5:5" x14ac:dyDescent="0.35">
      <c r="E18633" s="78"/>
    </row>
    <row r="18634" spans="5:5" x14ac:dyDescent="0.35">
      <c r="E18634" s="78"/>
    </row>
    <row r="18635" spans="5:5" x14ac:dyDescent="0.35">
      <c r="E18635" s="78"/>
    </row>
    <row r="18636" spans="5:5" x14ac:dyDescent="0.35">
      <c r="E18636" s="78"/>
    </row>
    <row r="18637" spans="5:5" x14ac:dyDescent="0.35">
      <c r="E18637" s="78"/>
    </row>
    <row r="18638" spans="5:5" x14ac:dyDescent="0.35">
      <c r="E18638" s="78"/>
    </row>
    <row r="18639" spans="5:5" x14ac:dyDescent="0.35">
      <c r="E18639" s="78"/>
    </row>
    <row r="18640" spans="5:5" x14ac:dyDescent="0.35">
      <c r="E18640" s="78"/>
    </row>
    <row r="18641" spans="5:5" x14ac:dyDescent="0.35">
      <c r="E18641" s="78"/>
    </row>
    <row r="18642" spans="5:5" x14ac:dyDescent="0.35">
      <c r="E18642" s="78"/>
    </row>
    <row r="18643" spans="5:5" x14ac:dyDescent="0.35">
      <c r="E18643" s="78"/>
    </row>
    <row r="18644" spans="5:5" x14ac:dyDescent="0.35">
      <c r="E18644" s="78"/>
    </row>
    <row r="18645" spans="5:5" x14ac:dyDescent="0.35">
      <c r="E18645" s="78"/>
    </row>
    <row r="18646" spans="5:5" x14ac:dyDescent="0.35">
      <c r="E18646" s="78"/>
    </row>
    <row r="18647" spans="5:5" x14ac:dyDescent="0.35">
      <c r="E18647" s="78"/>
    </row>
    <row r="18648" spans="5:5" x14ac:dyDescent="0.35">
      <c r="E18648" s="78"/>
    </row>
    <row r="18649" spans="5:5" x14ac:dyDescent="0.35">
      <c r="E18649" s="78"/>
    </row>
    <row r="18650" spans="5:5" x14ac:dyDescent="0.35">
      <c r="E18650" s="78"/>
    </row>
    <row r="18651" spans="5:5" x14ac:dyDescent="0.35">
      <c r="E18651" s="78"/>
    </row>
    <row r="18652" spans="5:5" x14ac:dyDescent="0.35">
      <c r="E18652" s="78"/>
    </row>
    <row r="18653" spans="5:5" x14ac:dyDescent="0.35">
      <c r="E18653" s="78"/>
    </row>
    <row r="18654" spans="5:5" x14ac:dyDescent="0.35">
      <c r="E18654" s="78"/>
    </row>
    <row r="18655" spans="5:5" x14ac:dyDescent="0.35">
      <c r="E18655" s="78"/>
    </row>
    <row r="18656" spans="5:5" x14ac:dyDescent="0.35">
      <c r="E18656" s="78"/>
    </row>
    <row r="18657" spans="5:5" x14ac:dyDescent="0.35">
      <c r="E18657" s="78"/>
    </row>
    <row r="18658" spans="5:5" x14ac:dyDescent="0.35">
      <c r="E18658" s="78"/>
    </row>
    <row r="18659" spans="5:5" x14ac:dyDescent="0.35">
      <c r="E18659" s="78"/>
    </row>
    <row r="18660" spans="5:5" x14ac:dyDescent="0.35">
      <c r="E18660" s="78"/>
    </row>
    <row r="18661" spans="5:5" x14ac:dyDescent="0.35">
      <c r="E18661" s="78"/>
    </row>
    <row r="18662" spans="5:5" x14ac:dyDescent="0.35">
      <c r="E18662" s="78"/>
    </row>
    <row r="18663" spans="5:5" x14ac:dyDescent="0.35">
      <c r="E18663" s="78"/>
    </row>
    <row r="18664" spans="5:5" x14ac:dyDescent="0.35">
      <c r="E18664" s="78"/>
    </row>
    <row r="18665" spans="5:5" x14ac:dyDescent="0.35">
      <c r="E18665" s="78"/>
    </row>
    <row r="18666" spans="5:5" x14ac:dyDescent="0.35">
      <c r="E18666" s="78"/>
    </row>
    <row r="18667" spans="5:5" x14ac:dyDescent="0.35">
      <c r="E18667" s="78"/>
    </row>
    <row r="18668" spans="5:5" x14ac:dyDescent="0.35">
      <c r="E18668" s="78"/>
    </row>
    <row r="18669" spans="5:5" x14ac:dyDescent="0.35">
      <c r="E18669" s="78"/>
    </row>
    <row r="18670" spans="5:5" x14ac:dyDescent="0.35">
      <c r="E18670" s="78"/>
    </row>
    <row r="18671" spans="5:5" x14ac:dyDescent="0.35">
      <c r="E18671" s="78"/>
    </row>
    <row r="18672" spans="5:5" x14ac:dyDescent="0.35">
      <c r="E18672" s="78"/>
    </row>
    <row r="18673" spans="5:5" x14ac:dyDescent="0.35">
      <c r="E18673" s="78"/>
    </row>
    <row r="18674" spans="5:5" x14ac:dyDescent="0.35">
      <c r="E18674" s="78"/>
    </row>
    <row r="18675" spans="5:5" x14ac:dyDescent="0.35">
      <c r="E18675" s="78"/>
    </row>
    <row r="18676" spans="5:5" x14ac:dyDescent="0.35">
      <c r="E18676" s="78"/>
    </row>
    <row r="18677" spans="5:5" x14ac:dyDescent="0.35">
      <c r="E18677" s="78"/>
    </row>
    <row r="18678" spans="5:5" x14ac:dyDescent="0.35">
      <c r="E18678" s="78"/>
    </row>
    <row r="18679" spans="5:5" x14ac:dyDescent="0.35">
      <c r="E18679" s="78"/>
    </row>
    <row r="18680" spans="5:5" x14ac:dyDescent="0.35">
      <c r="E18680" s="78"/>
    </row>
    <row r="18681" spans="5:5" x14ac:dyDescent="0.35">
      <c r="E18681" s="78"/>
    </row>
    <row r="18682" spans="5:5" x14ac:dyDescent="0.35">
      <c r="E18682" s="78"/>
    </row>
    <row r="18683" spans="5:5" x14ac:dyDescent="0.35">
      <c r="E18683" s="78"/>
    </row>
    <row r="18684" spans="5:5" x14ac:dyDescent="0.35">
      <c r="E18684" s="78"/>
    </row>
    <row r="18685" spans="5:5" x14ac:dyDescent="0.35">
      <c r="E18685" s="78"/>
    </row>
    <row r="18686" spans="5:5" x14ac:dyDescent="0.35">
      <c r="E18686" s="78"/>
    </row>
    <row r="18687" spans="5:5" x14ac:dyDescent="0.35">
      <c r="E18687" s="78"/>
    </row>
    <row r="18688" spans="5:5" x14ac:dyDescent="0.35">
      <c r="E18688" s="78"/>
    </row>
    <row r="18689" spans="5:5" x14ac:dyDescent="0.35">
      <c r="E18689" s="78"/>
    </row>
    <row r="18690" spans="5:5" x14ac:dyDescent="0.35">
      <c r="E18690" s="78"/>
    </row>
    <row r="18691" spans="5:5" x14ac:dyDescent="0.35">
      <c r="E18691" s="78"/>
    </row>
    <row r="18692" spans="5:5" x14ac:dyDescent="0.35">
      <c r="E18692" s="78"/>
    </row>
    <row r="18693" spans="5:5" x14ac:dyDescent="0.35">
      <c r="E18693" s="78"/>
    </row>
    <row r="18694" spans="5:5" x14ac:dyDescent="0.35">
      <c r="E18694" s="78"/>
    </row>
    <row r="18695" spans="5:5" x14ac:dyDescent="0.35">
      <c r="E18695" s="78"/>
    </row>
    <row r="18696" spans="5:5" x14ac:dyDescent="0.35">
      <c r="E18696" s="78"/>
    </row>
    <row r="18697" spans="5:5" x14ac:dyDescent="0.35">
      <c r="E18697" s="78"/>
    </row>
    <row r="18698" spans="5:5" x14ac:dyDescent="0.35">
      <c r="E18698" s="78"/>
    </row>
    <row r="18699" spans="5:5" x14ac:dyDescent="0.35">
      <c r="E18699" s="78"/>
    </row>
    <row r="18700" spans="5:5" x14ac:dyDescent="0.35">
      <c r="E18700" s="78"/>
    </row>
    <row r="18701" spans="5:5" x14ac:dyDescent="0.35">
      <c r="E18701" s="78"/>
    </row>
    <row r="18702" spans="5:5" x14ac:dyDescent="0.35">
      <c r="E18702" s="78"/>
    </row>
    <row r="18703" spans="5:5" x14ac:dyDescent="0.35">
      <c r="E18703" s="78"/>
    </row>
    <row r="18704" spans="5:5" x14ac:dyDescent="0.35">
      <c r="E18704" s="78"/>
    </row>
    <row r="18705" spans="5:5" x14ac:dyDescent="0.35">
      <c r="E18705" s="78"/>
    </row>
    <row r="18706" spans="5:5" x14ac:dyDescent="0.35">
      <c r="E18706" s="78"/>
    </row>
    <row r="18707" spans="5:5" x14ac:dyDescent="0.35">
      <c r="E18707" s="78"/>
    </row>
    <row r="18708" spans="5:5" x14ac:dyDescent="0.35">
      <c r="E18708" s="78"/>
    </row>
    <row r="18709" spans="5:5" x14ac:dyDescent="0.35">
      <c r="E18709" s="78"/>
    </row>
    <row r="18710" spans="5:5" x14ac:dyDescent="0.35">
      <c r="E18710" s="78"/>
    </row>
    <row r="18711" spans="5:5" x14ac:dyDescent="0.35">
      <c r="E18711" s="78"/>
    </row>
    <row r="18712" spans="5:5" x14ac:dyDescent="0.35">
      <c r="E18712" s="78"/>
    </row>
    <row r="18713" spans="5:5" x14ac:dyDescent="0.35">
      <c r="E18713" s="78"/>
    </row>
    <row r="18714" spans="5:5" x14ac:dyDescent="0.35">
      <c r="E18714" s="78"/>
    </row>
    <row r="18715" spans="5:5" x14ac:dyDescent="0.35">
      <c r="E18715" s="78"/>
    </row>
    <row r="18716" spans="5:5" x14ac:dyDescent="0.35">
      <c r="E18716" s="78"/>
    </row>
    <row r="18717" spans="5:5" x14ac:dyDescent="0.35">
      <c r="E18717" s="78"/>
    </row>
    <row r="18718" spans="5:5" x14ac:dyDescent="0.35">
      <c r="E18718" s="78"/>
    </row>
    <row r="18719" spans="5:5" x14ac:dyDescent="0.35">
      <c r="E18719" s="78"/>
    </row>
    <row r="18720" spans="5:5" x14ac:dyDescent="0.35">
      <c r="E18720" s="78"/>
    </row>
    <row r="18721" spans="5:5" x14ac:dyDescent="0.35">
      <c r="E18721" s="78"/>
    </row>
    <row r="18722" spans="5:5" x14ac:dyDescent="0.35">
      <c r="E18722" s="78"/>
    </row>
    <row r="18723" spans="5:5" x14ac:dyDescent="0.35">
      <c r="E18723" s="78"/>
    </row>
    <row r="18724" spans="5:5" x14ac:dyDescent="0.35">
      <c r="E18724" s="78"/>
    </row>
    <row r="18725" spans="5:5" x14ac:dyDescent="0.35">
      <c r="E18725" s="78"/>
    </row>
    <row r="18726" spans="5:5" x14ac:dyDescent="0.35">
      <c r="E18726" s="78"/>
    </row>
    <row r="18727" spans="5:5" x14ac:dyDescent="0.35">
      <c r="E18727" s="78"/>
    </row>
    <row r="18728" spans="5:5" x14ac:dyDescent="0.35">
      <c r="E18728" s="78"/>
    </row>
    <row r="18729" spans="5:5" x14ac:dyDescent="0.35">
      <c r="E18729" s="78"/>
    </row>
    <row r="18730" spans="5:5" x14ac:dyDescent="0.35">
      <c r="E18730" s="78"/>
    </row>
    <row r="18731" spans="5:5" x14ac:dyDescent="0.35">
      <c r="E18731" s="78"/>
    </row>
    <row r="18732" spans="5:5" x14ac:dyDescent="0.35">
      <c r="E18732" s="78"/>
    </row>
    <row r="18733" spans="5:5" x14ac:dyDescent="0.35">
      <c r="E18733" s="78"/>
    </row>
    <row r="18734" spans="5:5" x14ac:dyDescent="0.35">
      <c r="E18734" s="78"/>
    </row>
    <row r="18735" spans="5:5" x14ac:dyDescent="0.35">
      <c r="E18735" s="78"/>
    </row>
    <row r="18736" spans="5:5" x14ac:dyDescent="0.35">
      <c r="E18736" s="78"/>
    </row>
    <row r="18737" spans="5:5" x14ac:dyDescent="0.35">
      <c r="E18737" s="78"/>
    </row>
    <row r="18738" spans="5:5" x14ac:dyDescent="0.35">
      <c r="E18738" s="78"/>
    </row>
    <row r="18739" spans="5:5" x14ac:dyDescent="0.35">
      <c r="E18739" s="78"/>
    </row>
    <row r="18740" spans="5:5" x14ac:dyDescent="0.35">
      <c r="E18740" s="78"/>
    </row>
    <row r="18741" spans="5:5" x14ac:dyDescent="0.35">
      <c r="E18741" s="78"/>
    </row>
    <row r="18742" spans="5:5" x14ac:dyDescent="0.35">
      <c r="E18742" s="78"/>
    </row>
    <row r="18743" spans="5:5" x14ac:dyDescent="0.35">
      <c r="E18743" s="78"/>
    </row>
    <row r="18744" spans="5:5" x14ac:dyDescent="0.35">
      <c r="E18744" s="78"/>
    </row>
    <row r="18745" spans="5:5" x14ac:dyDescent="0.35">
      <c r="E18745" s="78"/>
    </row>
    <row r="18746" spans="5:5" x14ac:dyDescent="0.35">
      <c r="E18746" s="78"/>
    </row>
    <row r="18747" spans="5:5" x14ac:dyDescent="0.35">
      <c r="E18747" s="78"/>
    </row>
    <row r="18748" spans="5:5" x14ac:dyDescent="0.35">
      <c r="E18748" s="78"/>
    </row>
    <row r="18749" spans="5:5" x14ac:dyDescent="0.35">
      <c r="E18749" s="78"/>
    </row>
    <row r="18750" spans="5:5" x14ac:dyDescent="0.35">
      <c r="E18750" s="78"/>
    </row>
    <row r="18751" spans="5:5" x14ac:dyDescent="0.35">
      <c r="E18751" s="78"/>
    </row>
    <row r="18752" spans="5:5" x14ac:dyDescent="0.35">
      <c r="E18752" s="78"/>
    </row>
    <row r="18753" spans="5:5" x14ac:dyDescent="0.35">
      <c r="E18753" s="78"/>
    </row>
    <row r="18754" spans="5:5" x14ac:dyDescent="0.35">
      <c r="E18754" s="78"/>
    </row>
    <row r="18755" spans="5:5" x14ac:dyDescent="0.35">
      <c r="E18755" s="78"/>
    </row>
    <row r="18756" spans="5:5" x14ac:dyDescent="0.35">
      <c r="E18756" s="78"/>
    </row>
    <row r="18757" spans="5:5" x14ac:dyDescent="0.35">
      <c r="E18757" s="78"/>
    </row>
    <row r="18758" spans="5:5" x14ac:dyDescent="0.35">
      <c r="E18758" s="78"/>
    </row>
    <row r="18759" spans="5:5" x14ac:dyDescent="0.35">
      <c r="E18759" s="78"/>
    </row>
    <row r="18760" spans="5:5" x14ac:dyDescent="0.35">
      <c r="E18760" s="78"/>
    </row>
    <row r="18761" spans="5:5" x14ac:dyDescent="0.35">
      <c r="E18761" s="78"/>
    </row>
    <row r="18762" spans="5:5" x14ac:dyDescent="0.35">
      <c r="E18762" s="78"/>
    </row>
    <row r="18763" spans="5:5" x14ac:dyDescent="0.35">
      <c r="E18763" s="78"/>
    </row>
    <row r="18764" spans="5:5" x14ac:dyDescent="0.35">
      <c r="E18764" s="78"/>
    </row>
    <row r="18765" spans="5:5" x14ac:dyDescent="0.35">
      <c r="E18765" s="78"/>
    </row>
    <row r="18766" spans="5:5" x14ac:dyDescent="0.35">
      <c r="E18766" s="78"/>
    </row>
    <row r="18767" spans="5:5" x14ac:dyDescent="0.35">
      <c r="E18767" s="78"/>
    </row>
    <row r="18768" spans="5:5" x14ac:dyDescent="0.35">
      <c r="E18768" s="78"/>
    </row>
    <row r="18769" spans="5:5" x14ac:dyDescent="0.35">
      <c r="E18769" s="78"/>
    </row>
    <row r="18770" spans="5:5" x14ac:dyDescent="0.35">
      <c r="E18770" s="78"/>
    </row>
    <row r="18771" spans="5:5" x14ac:dyDescent="0.35">
      <c r="E18771" s="78"/>
    </row>
    <row r="18772" spans="5:5" x14ac:dyDescent="0.35">
      <c r="E18772" s="78"/>
    </row>
    <row r="18773" spans="5:5" x14ac:dyDescent="0.35">
      <c r="E18773" s="78"/>
    </row>
    <row r="18774" spans="5:5" x14ac:dyDescent="0.35">
      <c r="E18774" s="78"/>
    </row>
    <row r="18775" spans="5:5" x14ac:dyDescent="0.35">
      <c r="E18775" s="78"/>
    </row>
    <row r="18776" spans="5:5" x14ac:dyDescent="0.35">
      <c r="E18776" s="78"/>
    </row>
    <row r="18777" spans="5:5" x14ac:dyDescent="0.35">
      <c r="E18777" s="78"/>
    </row>
    <row r="18778" spans="5:5" x14ac:dyDescent="0.35">
      <c r="E18778" s="78"/>
    </row>
    <row r="18779" spans="5:5" x14ac:dyDescent="0.35">
      <c r="E18779" s="78"/>
    </row>
    <row r="18780" spans="5:5" x14ac:dyDescent="0.35">
      <c r="E18780" s="78"/>
    </row>
    <row r="18781" spans="5:5" x14ac:dyDescent="0.35">
      <c r="E18781" s="78"/>
    </row>
    <row r="18782" spans="5:5" x14ac:dyDescent="0.35">
      <c r="E18782" s="78"/>
    </row>
    <row r="18783" spans="5:5" x14ac:dyDescent="0.35">
      <c r="E18783" s="78"/>
    </row>
    <row r="18784" spans="5:5" x14ac:dyDescent="0.35">
      <c r="E18784" s="78"/>
    </row>
    <row r="18785" spans="5:5" x14ac:dyDescent="0.35">
      <c r="E18785" s="78"/>
    </row>
    <row r="18786" spans="5:5" x14ac:dyDescent="0.35">
      <c r="E18786" s="78"/>
    </row>
    <row r="18787" spans="5:5" x14ac:dyDescent="0.35">
      <c r="E18787" s="78"/>
    </row>
    <row r="18788" spans="5:5" x14ac:dyDescent="0.35">
      <c r="E18788" s="78"/>
    </row>
    <row r="18789" spans="5:5" x14ac:dyDescent="0.35">
      <c r="E18789" s="78"/>
    </row>
    <row r="18790" spans="5:5" x14ac:dyDescent="0.35">
      <c r="E18790" s="78"/>
    </row>
    <row r="18791" spans="5:5" x14ac:dyDescent="0.35">
      <c r="E18791" s="78"/>
    </row>
    <row r="18792" spans="5:5" x14ac:dyDescent="0.35">
      <c r="E18792" s="78"/>
    </row>
    <row r="18793" spans="5:5" x14ac:dyDescent="0.35">
      <c r="E18793" s="78"/>
    </row>
    <row r="18794" spans="5:5" x14ac:dyDescent="0.35">
      <c r="E18794" s="78"/>
    </row>
    <row r="18795" spans="5:5" x14ac:dyDescent="0.35">
      <c r="E18795" s="78"/>
    </row>
    <row r="18796" spans="5:5" x14ac:dyDescent="0.35">
      <c r="E18796" s="78"/>
    </row>
    <row r="18797" spans="5:5" x14ac:dyDescent="0.35">
      <c r="E18797" s="78"/>
    </row>
    <row r="18798" spans="5:5" x14ac:dyDescent="0.35">
      <c r="E18798" s="78"/>
    </row>
    <row r="18799" spans="5:5" x14ac:dyDescent="0.35">
      <c r="E18799" s="78"/>
    </row>
    <row r="18800" spans="5:5" x14ac:dyDescent="0.35">
      <c r="E18800" s="78"/>
    </row>
    <row r="18801" spans="5:5" x14ac:dyDescent="0.35">
      <c r="E18801" s="78"/>
    </row>
    <row r="18802" spans="5:5" x14ac:dyDescent="0.35">
      <c r="E18802" s="78"/>
    </row>
    <row r="18803" spans="5:5" x14ac:dyDescent="0.35">
      <c r="E18803" s="78"/>
    </row>
    <row r="18804" spans="5:5" x14ac:dyDescent="0.35">
      <c r="E18804" s="78"/>
    </row>
    <row r="18805" spans="5:5" x14ac:dyDescent="0.35">
      <c r="E18805" s="78"/>
    </row>
    <row r="18806" spans="5:5" x14ac:dyDescent="0.35">
      <c r="E18806" s="78"/>
    </row>
    <row r="18807" spans="5:5" x14ac:dyDescent="0.35">
      <c r="E18807" s="78"/>
    </row>
    <row r="18808" spans="5:5" x14ac:dyDescent="0.35">
      <c r="E18808" s="78"/>
    </row>
    <row r="18809" spans="5:5" x14ac:dyDescent="0.35">
      <c r="E18809" s="78"/>
    </row>
    <row r="18810" spans="5:5" x14ac:dyDescent="0.35">
      <c r="E18810" s="78"/>
    </row>
    <row r="18811" spans="5:5" x14ac:dyDescent="0.35">
      <c r="E18811" s="78"/>
    </row>
    <row r="18812" spans="5:5" x14ac:dyDescent="0.35">
      <c r="E18812" s="78"/>
    </row>
    <row r="18813" spans="5:5" x14ac:dyDescent="0.35">
      <c r="E18813" s="78"/>
    </row>
    <row r="18814" spans="5:5" x14ac:dyDescent="0.35">
      <c r="E18814" s="78"/>
    </row>
    <row r="18815" spans="5:5" x14ac:dyDescent="0.35">
      <c r="E18815" s="78"/>
    </row>
    <row r="18816" spans="5:5" x14ac:dyDescent="0.35">
      <c r="E18816" s="78"/>
    </row>
    <row r="18817" spans="5:5" x14ac:dyDescent="0.35">
      <c r="E18817" s="78"/>
    </row>
    <row r="18818" spans="5:5" x14ac:dyDescent="0.35">
      <c r="E18818" s="78"/>
    </row>
    <row r="18819" spans="5:5" x14ac:dyDescent="0.35">
      <c r="E18819" s="78"/>
    </row>
    <row r="18820" spans="5:5" x14ac:dyDescent="0.35">
      <c r="E18820" s="78"/>
    </row>
    <row r="18821" spans="5:5" x14ac:dyDescent="0.35">
      <c r="E18821" s="78"/>
    </row>
    <row r="18822" spans="5:5" x14ac:dyDescent="0.35">
      <c r="E18822" s="78"/>
    </row>
    <row r="18823" spans="5:5" x14ac:dyDescent="0.35">
      <c r="E18823" s="78"/>
    </row>
    <row r="18824" spans="5:5" x14ac:dyDescent="0.35">
      <c r="E18824" s="78"/>
    </row>
    <row r="18825" spans="5:5" x14ac:dyDescent="0.35">
      <c r="E18825" s="78"/>
    </row>
    <row r="18826" spans="5:5" x14ac:dyDescent="0.35">
      <c r="E18826" s="78"/>
    </row>
    <row r="18827" spans="5:5" x14ac:dyDescent="0.35">
      <c r="E18827" s="78"/>
    </row>
    <row r="18828" spans="5:5" x14ac:dyDescent="0.35">
      <c r="E18828" s="78"/>
    </row>
    <row r="18829" spans="5:5" x14ac:dyDescent="0.35">
      <c r="E18829" s="78"/>
    </row>
    <row r="18830" spans="5:5" x14ac:dyDescent="0.35">
      <c r="E18830" s="78"/>
    </row>
    <row r="18831" spans="5:5" x14ac:dyDescent="0.35">
      <c r="E18831" s="78"/>
    </row>
    <row r="18832" spans="5:5" x14ac:dyDescent="0.35">
      <c r="E18832" s="78"/>
    </row>
    <row r="18833" spans="5:5" x14ac:dyDescent="0.35">
      <c r="E18833" s="78"/>
    </row>
    <row r="18834" spans="5:5" x14ac:dyDescent="0.35">
      <c r="E18834" s="78"/>
    </row>
    <row r="18835" spans="5:5" x14ac:dyDescent="0.35">
      <c r="E18835" s="78"/>
    </row>
    <row r="18836" spans="5:5" x14ac:dyDescent="0.35">
      <c r="E18836" s="78"/>
    </row>
    <row r="18837" spans="5:5" x14ac:dyDescent="0.35">
      <c r="E18837" s="78"/>
    </row>
    <row r="18838" spans="5:5" x14ac:dyDescent="0.35">
      <c r="E18838" s="78"/>
    </row>
    <row r="18839" spans="5:5" x14ac:dyDescent="0.35">
      <c r="E18839" s="78"/>
    </row>
    <row r="18840" spans="5:5" x14ac:dyDescent="0.35">
      <c r="E18840" s="78"/>
    </row>
    <row r="18841" spans="5:5" x14ac:dyDescent="0.35">
      <c r="E18841" s="78"/>
    </row>
    <row r="18842" spans="5:5" x14ac:dyDescent="0.35">
      <c r="E18842" s="78"/>
    </row>
    <row r="18843" spans="5:5" x14ac:dyDescent="0.35">
      <c r="E18843" s="78"/>
    </row>
    <row r="18844" spans="5:5" x14ac:dyDescent="0.35">
      <c r="E18844" s="78"/>
    </row>
    <row r="18845" spans="5:5" x14ac:dyDescent="0.35">
      <c r="E18845" s="78"/>
    </row>
    <row r="18846" spans="5:5" x14ac:dyDescent="0.35">
      <c r="E18846" s="78"/>
    </row>
    <row r="18847" spans="5:5" x14ac:dyDescent="0.35">
      <c r="E18847" s="78"/>
    </row>
    <row r="18848" spans="5:5" x14ac:dyDescent="0.35">
      <c r="E18848" s="78"/>
    </row>
    <row r="18849" spans="5:5" x14ac:dyDescent="0.35">
      <c r="E18849" s="78"/>
    </row>
    <row r="18850" spans="5:5" x14ac:dyDescent="0.35">
      <c r="E18850" s="78"/>
    </row>
    <row r="18851" spans="5:5" x14ac:dyDescent="0.35">
      <c r="E18851" s="78"/>
    </row>
    <row r="18852" spans="5:5" x14ac:dyDescent="0.35">
      <c r="E18852" s="78"/>
    </row>
    <row r="18853" spans="5:5" x14ac:dyDescent="0.35">
      <c r="E18853" s="78"/>
    </row>
    <row r="18854" spans="5:5" x14ac:dyDescent="0.35">
      <c r="E18854" s="78"/>
    </row>
    <row r="18855" spans="5:5" x14ac:dyDescent="0.35">
      <c r="E18855" s="78"/>
    </row>
    <row r="18856" spans="5:5" x14ac:dyDescent="0.35">
      <c r="E18856" s="78"/>
    </row>
    <row r="18857" spans="5:5" x14ac:dyDescent="0.35">
      <c r="E18857" s="78"/>
    </row>
    <row r="18858" spans="5:5" x14ac:dyDescent="0.35">
      <c r="E18858" s="78"/>
    </row>
    <row r="18859" spans="5:5" x14ac:dyDescent="0.35">
      <c r="E18859" s="78"/>
    </row>
    <row r="18860" spans="5:5" x14ac:dyDescent="0.35">
      <c r="E18860" s="78"/>
    </row>
    <row r="18861" spans="5:5" x14ac:dyDescent="0.35">
      <c r="E18861" s="78"/>
    </row>
    <row r="18862" spans="5:5" x14ac:dyDescent="0.35">
      <c r="E18862" s="78"/>
    </row>
    <row r="18863" spans="5:5" x14ac:dyDescent="0.35">
      <c r="E18863" s="78"/>
    </row>
    <row r="18864" spans="5:5" x14ac:dyDescent="0.35">
      <c r="E18864" s="78"/>
    </row>
    <row r="18865" spans="5:5" x14ac:dyDescent="0.35">
      <c r="E18865" s="78"/>
    </row>
    <row r="18866" spans="5:5" x14ac:dyDescent="0.35">
      <c r="E18866" s="78"/>
    </row>
    <row r="18867" spans="5:5" x14ac:dyDescent="0.35">
      <c r="E18867" s="78"/>
    </row>
    <row r="18868" spans="5:5" x14ac:dyDescent="0.35">
      <c r="E18868" s="78"/>
    </row>
    <row r="18869" spans="5:5" x14ac:dyDescent="0.35">
      <c r="E18869" s="78"/>
    </row>
    <row r="18870" spans="5:5" x14ac:dyDescent="0.35">
      <c r="E18870" s="78"/>
    </row>
    <row r="18871" spans="5:5" x14ac:dyDescent="0.35">
      <c r="E18871" s="78"/>
    </row>
    <row r="18872" spans="5:5" x14ac:dyDescent="0.35">
      <c r="E18872" s="78"/>
    </row>
    <row r="18873" spans="5:5" x14ac:dyDescent="0.35">
      <c r="E18873" s="78"/>
    </row>
    <row r="18874" spans="5:5" x14ac:dyDescent="0.35">
      <c r="E18874" s="78"/>
    </row>
    <row r="18875" spans="5:5" x14ac:dyDescent="0.35">
      <c r="E18875" s="78"/>
    </row>
    <row r="18876" spans="5:5" x14ac:dyDescent="0.35">
      <c r="E18876" s="78"/>
    </row>
    <row r="18877" spans="5:5" x14ac:dyDescent="0.35">
      <c r="E18877" s="78"/>
    </row>
    <row r="18878" spans="5:5" x14ac:dyDescent="0.35">
      <c r="E18878" s="78"/>
    </row>
    <row r="18879" spans="5:5" x14ac:dyDescent="0.35">
      <c r="E18879" s="78"/>
    </row>
    <row r="18880" spans="5:5" x14ac:dyDescent="0.35">
      <c r="E18880" s="78"/>
    </row>
    <row r="18881" spans="5:5" x14ac:dyDescent="0.35">
      <c r="E18881" s="78"/>
    </row>
    <row r="18882" spans="5:5" x14ac:dyDescent="0.35">
      <c r="E18882" s="78"/>
    </row>
    <row r="18883" spans="5:5" x14ac:dyDescent="0.35">
      <c r="E18883" s="78"/>
    </row>
    <row r="18884" spans="5:5" x14ac:dyDescent="0.35">
      <c r="E18884" s="78"/>
    </row>
    <row r="18885" spans="5:5" x14ac:dyDescent="0.35">
      <c r="E18885" s="78"/>
    </row>
    <row r="18886" spans="5:5" x14ac:dyDescent="0.35">
      <c r="E18886" s="78"/>
    </row>
    <row r="18887" spans="5:5" x14ac:dyDescent="0.35">
      <c r="E18887" s="78"/>
    </row>
    <row r="18888" spans="5:5" x14ac:dyDescent="0.35">
      <c r="E18888" s="78"/>
    </row>
    <row r="18889" spans="5:5" x14ac:dyDescent="0.35">
      <c r="E18889" s="78"/>
    </row>
    <row r="18890" spans="5:5" x14ac:dyDescent="0.35">
      <c r="E18890" s="78"/>
    </row>
    <row r="18891" spans="5:5" x14ac:dyDescent="0.35">
      <c r="E18891" s="78"/>
    </row>
    <row r="18892" spans="5:5" x14ac:dyDescent="0.35">
      <c r="E18892" s="78"/>
    </row>
    <row r="18893" spans="5:5" x14ac:dyDescent="0.35">
      <c r="E18893" s="78"/>
    </row>
    <row r="18894" spans="5:5" x14ac:dyDescent="0.35">
      <c r="E18894" s="78"/>
    </row>
    <row r="18895" spans="5:5" x14ac:dyDescent="0.35">
      <c r="E18895" s="78"/>
    </row>
    <row r="18896" spans="5:5" x14ac:dyDescent="0.35">
      <c r="E18896" s="78"/>
    </row>
    <row r="18897" spans="5:5" x14ac:dyDescent="0.35">
      <c r="E18897" s="78"/>
    </row>
    <row r="18898" spans="5:5" x14ac:dyDescent="0.35">
      <c r="E18898" s="78"/>
    </row>
    <row r="18899" spans="5:5" x14ac:dyDescent="0.35">
      <c r="E18899" s="78"/>
    </row>
    <row r="18900" spans="5:5" x14ac:dyDescent="0.35">
      <c r="E18900" s="78"/>
    </row>
    <row r="18901" spans="5:5" x14ac:dyDescent="0.35">
      <c r="E18901" s="78"/>
    </row>
    <row r="18902" spans="5:5" x14ac:dyDescent="0.35">
      <c r="E18902" s="78"/>
    </row>
    <row r="18903" spans="5:5" x14ac:dyDescent="0.35">
      <c r="E18903" s="78"/>
    </row>
    <row r="18904" spans="5:5" x14ac:dyDescent="0.35">
      <c r="E18904" s="78"/>
    </row>
    <row r="18905" spans="5:5" x14ac:dyDescent="0.35">
      <c r="E18905" s="78"/>
    </row>
    <row r="18906" spans="5:5" x14ac:dyDescent="0.35">
      <c r="E18906" s="78"/>
    </row>
    <row r="18907" spans="5:5" x14ac:dyDescent="0.35">
      <c r="E18907" s="78"/>
    </row>
    <row r="18908" spans="5:5" x14ac:dyDescent="0.35">
      <c r="E18908" s="78"/>
    </row>
    <row r="18909" spans="5:5" x14ac:dyDescent="0.35">
      <c r="E18909" s="78"/>
    </row>
    <row r="18910" spans="5:5" x14ac:dyDescent="0.35">
      <c r="E18910" s="78"/>
    </row>
    <row r="18911" spans="5:5" x14ac:dyDescent="0.35">
      <c r="E18911" s="78"/>
    </row>
    <row r="18912" spans="5:5" x14ac:dyDescent="0.35">
      <c r="E18912" s="78"/>
    </row>
    <row r="18913" spans="5:5" x14ac:dyDescent="0.35">
      <c r="E18913" s="78"/>
    </row>
    <row r="18914" spans="5:5" x14ac:dyDescent="0.35">
      <c r="E18914" s="78"/>
    </row>
    <row r="18915" spans="5:5" x14ac:dyDescent="0.35">
      <c r="E18915" s="78"/>
    </row>
    <row r="18916" spans="5:5" x14ac:dyDescent="0.35">
      <c r="E18916" s="78"/>
    </row>
    <row r="18917" spans="5:5" x14ac:dyDescent="0.35">
      <c r="E18917" s="78"/>
    </row>
    <row r="18918" spans="5:5" x14ac:dyDescent="0.35">
      <c r="E18918" s="78"/>
    </row>
    <row r="18919" spans="5:5" x14ac:dyDescent="0.35">
      <c r="E18919" s="78"/>
    </row>
    <row r="18920" spans="5:5" x14ac:dyDescent="0.35">
      <c r="E18920" s="78"/>
    </row>
    <row r="18921" spans="5:5" x14ac:dyDescent="0.35">
      <c r="E18921" s="78"/>
    </row>
    <row r="18922" spans="5:5" x14ac:dyDescent="0.35">
      <c r="E18922" s="78"/>
    </row>
    <row r="18923" spans="5:5" x14ac:dyDescent="0.35">
      <c r="E18923" s="78"/>
    </row>
    <row r="18924" spans="5:5" x14ac:dyDescent="0.35">
      <c r="E18924" s="78"/>
    </row>
    <row r="18925" spans="5:5" x14ac:dyDescent="0.35">
      <c r="E18925" s="78"/>
    </row>
    <row r="18926" spans="5:5" x14ac:dyDescent="0.35">
      <c r="E18926" s="78"/>
    </row>
    <row r="18927" spans="5:5" x14ac:dyDescent="0.35">
      <c r="E18927" s="78"/>
    </row>
    <row r="18928" spans="5:5" x14ac:dyDescent="0.35">
      <c r="E18928" s="78"/>
    </row>
    <row r="18929" spans="5:5" x14ac:dyDescent="0.35">
      <c r="E18929" s="78"/>
    </row>
    <row r="18930" spans="5:5" x14ac:dyDescent="0.35">
      <c r="E18930" s="78"/>
    </row>
    <row r="18931" spans="5:5" x14ac:dyDescent="0.35">
      <c r="E18931" s="78"/>
    </row>
    <row r="18932" spans="5:5" x14ac:dyDescent="0.35">
      <c r="E18932" s="78"/>
    </row>
    <row r="18933" spans="5:5" x14ac:dyDescent="0.35">
      <c r="E18933" s="78"/>
    </row>
    <row r="18934" spans="5:5" x14ac:dyDescent="0.35">
      <c r="E18934" s="78"/>
    </row>
    <row r="18935" spans="5:5" x14ac:dyDescent="0.35">
      <c r="E18935" s="78"/>
    </row>
    <row r="18936" spans="5:5" x14ac:dyDescent="0.35">
      <c r="E18936" s="78"/>
    </row>
    <row r="18937" spans="5:5" x14ac:dyDescent="0.35">
      <c r="E18937" s="78"/>
    </row>
    <row r="18938" spans="5:5" x14ac:dyDescent="0.35">
      <c r="E18938" s="78"/>
    </row>
    <row r="18939" spans="5:5" x14ac:dyDescent="0.35">
      <c r="E18939" s="78"/>
    </row>
    <row r="18940" spans="5:5" x14ac:dyDescent="0.35">
      <c r="E18940" s="78"/>
    </row>
    <row r="18941" spans="5:5" x14ac:dyDescent="0.35">
      <c r="E18941" s="78"/>
    </row>
    <row r="18942" spans="5:5" x14ac:dyDescent="0.35">
      <c r="E18942" s="78"/>
    </row>
    <row r="18943" spans="5:5" x14ac:dyDescent="0.35">
      <c r="E18943" s="78"/>
    </row>
    <row r="18944" spans="5:5" x14ac:dyDescent="0.35">
      <c r="E18944" s="78"/>
    </row>
    <row r="18945" spans="5:5" x14ac:dyDescent="0.35">
      <c r="E18945" s="78"/>
    </row>
    <row r="18946" spans="5:5" x14ac:dyDescent="0.35">
      <c r="E18946" s="78"/>
    </row>
    <row r="18947" spans="5:5" x14ac:dyDescent="0.35">
      <c r="E18947" s="78"/>
    </row>
    <row r="18948" spans="5:5" x14ac:dyDescent="0.35">
      <c r="E18948" s="78"/>
    </row>
    <row r="18949" spans="5:5" x14ac:dyDescent="0.35">
      <c r="E18949" s="78"/>
    </row>
    <row r="18950" spans="5:5" x14ac:dyDescent="0.35">
      <c r="E18950" s="78"/>
    </row>
    <row r="18951" spans="5:5" x14ac:dyDescent="0.35">
      <c r="E18951" s="78"/>
    </row>
    <row r="18952" spans="5:5" x14ac:dyDescent="0.35">
      <c r="E18952" s="78"/>
    </row>
    <row r="18953" spans="5:5" x14ac:dyDescent="0.35">
      <c r="E18953" s="78"/>
    </row>
    <row r="18954" spans="5:5" x14ac:dyDescent="0.35">
      <c r="E18954" s="78"/>
    </row>
    <row r="18955" spans="5:5" x14ac:dyDescent="0.35">
      <c r="E18955" s="78"/>
    </row>
    <row r="18956" spans="5:5" x14ac:dyDescent="0.35">
      <c r="E18956" s="78"/>
    </row>
    <row r="18957" spans="5:5" x14ac:dyDescent="0.35">
      <c r="E18957" s="78"/>
    </row>
    <row r="18958" spans="5:5" x14ac:dyDescent="0.35">
      <c r="E18958" s="78"/>
    </row>
    <row r="18959" spans="5:5" x14ac:dyDescent="0.35">
      <c r="E18959" s="78"/>
    </row>
    <row r="18960" spans="5:5" x14ac:dyDescent="0.35">
      <c r="E18960" s="78"/>
    </row>
    <row r="18961" spans="5:5" x14ac:dyDescent="0.35">
      <c r="E18961" s="78"/>
    </row>
    <row r="18962" spans="5:5" x14ac:dyDescent="0.35">
      <c r="E18962" s="78"/>
    </row>
    <row r="18963" spans="5:5" x14ac:dyDescent="0.35">
      <c r="E18963" s="78"/>
    </row>
    <row r="18964" spans="5:5" x14ac:dyDescent="0.35">
      <c r="E18964" s="78"/>
    </row>
    <row r="18965" spans="5:5" x14ac:dyDescent="0.35">
      <c r="E18965" s="78"/>
    </row>
    <row r="18966" spans="5:5" x14ac:dyDescent="0.35">
      <c r="E18966" s="78"/>
    </row>
    <row r="18967" spans="5:5" x14ac:dyDescent="0.35">
      <c r="E18967" s="78"/>
    </row>
    <row r="18968" spans="5:5" x14ac:dyDescent="0.35">
      <c r="E18968" s="78"/>
    </row>
    <row r="18969" spans="5:5" x14ac:dyDescent="0.35">
      <c r="E18969" s="78"/>
    </row>
    <row r="18970" spans="5:5" x14ac:dyDescent="0.35">
      <c r="E18970" s="78"/>
    </row>
    <row r="18971" spans="5:5" x14ac:dyDescent="0.35">
      <c r="E18971" s="78"/>
    </row>
    <row r="18972" spans="5:5" x14ac:dyDescent="0.35">
      <c r="E18972" s="78"/>
    </row>
    <row r="18973" spans="5:5" x14ac:dyDescent="0.35">
      <c r="E18973" s="78"/>
    </row>
    <row r="18974" spans="5:5" x14ac:dyDescent="0.35">
      <c r="E18974" s="78"/>
    </row>
    <row r="18975" spans="5:5" x14ac:dyDescent="0.35">
      <c r="E18975" s="78"/>
    </row>
    <row r="18976" spans="5:5" x14ac:dyDescent="0.35">
      <c r="E18976" s="78"/>
    </row>
    <row r="18977" spans="5:5" x14ac:dyDescent="0.35">
      <c r="E18977" s="78"/>
    </row>
    <row r="18978" spans="5:5" x14ac:dyDescent="0.35">
      <c r="E18978" s="78"/>
    </row>
    <row r="18979" spans="5:5" x14ac:dyDescent="0.35">
      <c r="E18979" s="78"/>
    </row>
    <row r="18980" spans="5:5" x14ac:dyDescent="0.35">
      <c r="E18980" s="78"/>
    </row>
    <row r="18981" spans="5:5" x14ac:dyDescent="0.35">
      <c r="E18981" s="78"/>
    </row>
    <row r="18982" spans="5:5" x14ac:dyDescent="0.35">
      <c r="E18982" s="78"/>
    </row>
    <row r="18983" spans="5:5" x14ac:dyDescent="0.35">
      <c r="E18983" s="78"/>
    </row>
    <row r="18984" spans="5:5" x14ac:dyDescent="0.35">
      <c r="E18984" s="78"/>
    </row>
    <row r="18985" spans="5:5" x14ac:dyDescent="0.35">
      <c r="E18985" s="78"/>
    </row>
    <row r="18986" spans="5:5" x14ac:dyDescent="0.35">
      <c r="E18986" s="78"/>
    </row>
    <row r="18987" spans="5:5" x14ac:dyDescent="0.35">
      <c r="E18987" s="78"/>
    </row>
    <row r="18988" spans="5:5" x14ac:dyDescent="0.35">
      <c r="E18988" s="78"/>
    </row>
    <row r="18989" spans="5:5" x14ac:dyDescent="0.35">
      <c r="E18989" s="78"/>
    </row>
    <row r="18990" spans="5:5" x14ac:dyDescent="0.35">
      <c r="E18990" s="78"/>
    </row>
    <row r="18991" spans="5:5" x14ac:dyDescent="0.35">
      <c r="E18991" s="78"/>
    </row>
    <row r="18992" spans="5:5" x14ac:dyDescent="0.35">
      <c r="E18992" s="78"/>
    </row>
    <row r="18993" spans="5:5" x14ac:dyDescent="0.35">
      <c r="E18993" s="78"/>
    </row>
    <row r="18994" spans="5:5" x14ac:dyDescent="0.35">
      <c r="E18994" s="78"/>
    </row>
    <row r="18995" spans="5:5" x14ac:dyDescent="0.35">
      <c r="E18995" s="78"/>
    </row>
    <row r="18996" spans="5:5" x14ac:dyDescent="0.35">
      <c r="E18996" s="78"/>
    </row>
    <row r="18997" spans="5:5" x14ac:dyDescent="0.35">
      <c r="E18997" s="78"/>
    </row>
    <row r="18998" spans="5:5" x14ac:dyDescent="0.35">
      <c r="E18998" s="78"/>
    </row>
    <row r="18999" spans="5:5" x14ac:dyDescent="0.35">
      <c r="E18999" s="78"/>
    </row>
    <row r="19000" spans="5:5" x14ac:dyDescent="0.35">
      <c r="E19000" s="78"/>
    </row>
    <row r="19001" spans="5:5" x14ac:dyDescent="0.35">
      <c r="E19001" s="78"/>
    </row>
    <row r="19002" spans="5:5" x14ac:dyDescent="0.35">
      <c r="E19002" s="78"/>
    </row>
    <row r="19003" spans="5:5" x14ac:dyDescent="0.35">
      <c r="E19003" s="78"/>
    </row>
    <row r="19004" spans="5:5" x14ac:dyDescent="0.35">
      <c r="E19004" s="78"/>
    </row>
    <row r="19005" spans="5:5" x14ac:dyDescent="0.35">
      <c r="E19005" s="78"/>
    </row>
    <row r="19006" spans="5:5" x14ac:dyDescent="0.35">
      <c r="E19006" s="78"/>
    </row>
    <row r="19007" spans="5:5" x14ac:dyDescent="0.35">
      <c r="E19007" s="78"/>
    </row>
    <row r="19008" spans="5:5" x14ac:dyDescent="0.35">
      <c r="E19008" s="78"/>
    </row>
    <row r="19009" spans="5:5" x14ac:dyDescent="0.35">
      <c r="E19009" s="78"/>
    </row>
    <row r="19010" spans="5:5" x14ac:dyDescent="0.35">
      <c r="E19010" s="78"/>
    </row>
    <row r="19011" spans="5:5" x14ac:dyDescent="0.35">
      <c r="E19011" s="78"/>
    </row>
    <row r="19012" spans="5:5" x14ac:dyDescent="0.35">
      <c r="E19012" s="78"/>
    </row>
    <row r="19013" spans="5:5" x14ac:dyDescent="0.35">
      <c r="E19013" s="78"/>
    </row>
    <row r="19014" spans="5:5" x14ac:dyDescent="0.35">
      <c r="E19014" s="78"/>
    </row>
    <row r="19015" spans="5:5" x14ac:dyDescent="0.35">
      <c r="E19015" s="78"/>
    </row>
    <row r="19016" spans="5:5" x14ac:dyDescent="0.35">
      <c r="E19016" s="78"/>
    </row>
    <row r="19017" spans="5:5" x14ac:dyDescent="0.35">
      <c r="E19017" s="78"/>
    </row>
    <row r="19018" spans="5:5" x14ac:dyDescent="0.35">
      <c r="E19018" s="78"/>
    </row>
    <row r="19019" spans="5:5" x14ac:dyDescent="0.35">
      <c r="E19019" s="78"/>
    </row>
    <row r="19020" spans="5:5" x14ac:dyDescent="0.35">
      <c r="E19020" s="78"/>
    </row>
    <row r="19021" spans="5:5" x14ac:dyDescent="0.35">
      <c r="E19021" s="78"/>
    </row>
    <row r="19022" spans="5:5" x14ac:dyDescent="0.35">
      <c r="E19022" s="78"/>
    </row>
    <row r="19023" spans="5:5" x14ac:dyDescent="0.35">
      <c r="E19023" s="78"/>
    </row>
    <row r="19024" spans="5:5" x14ac:dyDescent="0.35">
      <c r="E19024" s="78"/>
    </row>
    <row r="19025" spans="5:5" x14ac:dyDescent="0.35">
      <c r="E19025" s="78"/>
    </row>
    <row r="19026" spans="5:5" x14ac:dyDescent="0.35">
      <c r="E19026" s="78"/>
    </row>
    <row r="19027" spans="5:5" x14ac:dyDescent="0.35">
      <c r="E19027" s="78"/>
    </row>
    <row r="19028" spans="5:5" x14ac:dyDescent="0.35">
      <c r="E19028" s="78"/>
    </row>
    <row r="19029" spans="5:5" x14ac:dyDescent="0.35">
      <c r="E19029" s="78"/>
    </row>
    <row r="19030" spans="5:5" x14ac:dyDescent="0.35">
      <c r="E19030" s="78"/>
    </row>
    <row r="19031" spans="5:5" x14ac:dyDescent="0.35">
      <c r="E19031" s="78"/>
    </row>
    <row r="19032" spans="5:5" x14ac:dyDescent="0.35">
      <c r="E19032" s="78"/>
    </row>
    <row r="19033" spans="5:5" x14ac:dyDescent="0.35">
      <c r="E19033" s="78"/>
    </row>
    <row r="19034" spans="5:5" x14ac:dyDescent="0.35">
      <c r="E19034" s="78"/>
    </row>
    <row r="19035" spans="5:5" x14ac:dyDescent="0.35">
      <c r="E19035" s="78"/>
    </row>
    <row r="19036" spans="5:5" x14ac:dyDescent="0.35">
      <c r="E19036" s="78"/>
    </row>
    <row r="19037" spans="5:5" x14ac:dyDescent="0.35">
      <c r="E19037" s="78"/>
    </row>
    <row r="19038" spans="5:5" x14ac:dyDescent="0.35">
      <c r="E19038" s="78"/>
    </row>
    <row r="19039" spans="5:5" x14ac:dyDescent="0.35">
      <c r="E19039" s="78"/>
    </row>
    <row r="19040" spans="5:5" x14ac:dyDescent="0.35">
      <c r="E19040" s="78"/>
    </row>
    <row r="19041" spans="5:5" x14ac:dyDescent="0.35">
      <c r="E19041" s="78"/>
    </row>
    <row r="19042" spans="5:5" x14ac:dyDescent="0.35">
      <c r="E19042" s="78"/>
    </row>
    <row r="19043" spans="5:5" x14ac:dyDescent="0.35">
      <c r="E19043" s="78"/>
    </row>
    <row r="19044" spans="5:5" x14ac:dyDescent="0.35">
      <c r="E19044" s="78"/>
    </row>
    <row r="19045" spans="5:5" x14ac:dyDescent="0.35">
      <c r="E19045" s="78"/>
    </row>
    <row r="19046" spans="5:5" x14ac:dyDescent="0.35">
      <c r="E19046" s="78"/>
    </row>
    <row r="19047" spans="5:5" x14ac:dyDescent="0.35">
      <c r="E19047" s="78"/>
    </row>
    <row r="19048" spans="5:5" x14ac:dyDescent="0.35">
      <c r="E19048" s="78"/>
    </row>
    <row r="19049" spans="5:5" x14ac:dyDescent="0.35">
      <c r="E19049" s="78"/>
    </row>
    <row r="19050" spans="5:5" x14ac:dyDescent="0.35">
      <c r="E19050" s="78"/>
    </row>
    <row r="19051" spans="5:5" x14ac:dyDescent="0.35">
      <c r="E19051" s="78"/>
    </row>
    <row r="19052" spans="5:5" x14ac:dyDescent="0.35">
      <c r="E19052" s="78"/>
    </row>
    <row r="19053" spans="5:5" x14ac:dyDescent="0.35">
      <c r="E19053" s="78"/>
    </row>
    <row r="19054" spans="5:5" x14ac:dyDescent="0.35">
      <c r="E19054" s="78"/>
    </row>
    <row r="19055" spans="5:5" x14ac:dyDescent="0.35">
      <c r="E19055" s="78"/>
    </row>
    <row r="19056" spans="5:5" x14ac:dyDescent="0.35">
      <c r="E19056" s="78"/>
    </row>
    <row r="19057" spans="5:5" x14ac:dyDescent="0.35">
      <c r="E19057" s="78"/>
    </row>
    <row r="19058" spans="5:5" x14ac:dyDescent="0.35">
      <c r="E19058" s="78"/>
    </row>
    <row r="19059" spans="5:5" x14ac:dyDescent="0.35">
      <c r="E19059" s="78"/>
    </row>
    <row r="19060" spans="5:5" x14ac:dyDescent="0.35">
      <c r="E19060" s="78"/>
    </row>
    <row r="19061" spans="5:5" x14ac:dyDescent="0.35">
      <c r="E19061" s="78"/>
    </row>
    <row r="19062" spans="5:5" x14ac:dyDescent="0.35">
      <c r="E19062" s="78"/>
    </row>
    <row r="19063" spans="5:5" x14ac:dyDescent="0.35">
      <c r="E19063" s="78"/>
    </row>
    <row r="19064" spans="5:5" x14ac:dyDescent="0.35">
      <c r="E19064" s="78"/>
    </row>
    <row r="19065" spans="5:5" x14ac:dyDescent="0.35">
      <c r="E19065" s="78"/>
    </row>
    <row r="19066" spans="5:5" x14ac:dyDescent="0.35">
      <c r="E19066" s="78"/>
    </row>
    <row r="19067" spans="5:5" x14ac:dyDescent="0.35">
      <c r="E19067" s="78"/>
    </row>
    <row r="19068" spans="5:5" x14ac:dyDescent="0.35">
      <c r="E19068" s="78"/>
    </row>
    <row r="19069" spans="5:5" x14ac:dyDescent="0.35">
      <c r="E19069" s="78"/>
    </row>
    <row r="19070" spans="5:5" x14ac:dyDescent="0.35">
      <c r="E19070" s="78"/>
    </row>
    <row r="19071" spans="5:5" x14ac:dyDescent="0.35">
      <c r="E19071" s="78"/>
    </row>
    <row r="19072" spans="5:5" x14ac:dyDescent="0.35">
      <c r="E19072" s="78"/>
    </row>
    <row r="19073" spans="5:5" x14ac:dyDescent="0.35">
      <c r="E19073" s="78"/>
    </row>
    <row r="19074" spans="5:5" x14ac:dyDescent="0.35">
      <c r="E19074" s="78"/>
    </row>
    <row r="19075" spans="5:5" x14ac:dyDescent="0.35">
      <c r="E19075" s="78"/>
    </row>
    <row r="19076" spans="5:5" x14ac:dyDescent="0.35">
      <c r="E19076" s="78"/>
    </row>
    <row r="19077" spans="5:5" x14ac:dyDescent="0.35">
      <c r="E19077" s="78"/>
    </row>
    <row r="19078" spans="5:5" x14ac:dyDescent="0.35">
      <c r="E19078" s="78"/>
    </row>
    <row r="19079" spans="5:5" x14ac:dyDescent="0.35">
      <c r="E19079" s="78"/>
    </row>
    <row r="19080" spans="5:5" x14ac:dyDescent="0.35">
      <c r="E19080" s="78"/>
    </row>
    <row r="19081" spans="5:5" x14ac:dyDescent="0.35">
      <c r="E19081" s="78"/>
    </row>
    <row r="19082" spans="5:5" x14ac:dyDescent="0.35">
      <c r="E19082" s="78"/>
    </row>
    <row r="19083" spans="5:5" x14ac:dyDescent="0.35">
      <c r="E19083" s="78"/>
    </row>
    <row r="19084" spans="5:5" x14ac:dyDescent="0.35">
      <c r="E19084" s="78"/>
    </row>
    <row r="19085" spans="5:5" x14ac:dyDescent="0.35">
      <c r="E19085" s="78"/>
    </row>
    <row r="19086" spans="5:5" x14ac:dyDescent="0.35">
      <c r="E19086" s="78"/>
    </row>
    <row r="19087" spans="5:5" x14ac:dyDescent="0.35">
      <c r="E19087" s="78"/>
    </row>
    <row r="19088" spans="5:5" x14ac:dyDescent="0.35">
      <c r="E19088" s="78"/>
    </row>
    <row r="19089" spans="5:5" x14ac:dyDescent="0.35">
      <c r="E19089" s="78"/>
    </row>
    <row r="19090" spans="5:5" x14ac:dyDescent="0.35">
      <c r="E19090" s="78"/>
    </row>
    <row r="19091" spans="5:5" x14ac:dyDescent="0.35">
      <c r="E19091" s="78"/>
    </row>
    <row r="19092" spans="5:5" x14ac:dyDescent="0.35">
      <c r="E19092" s="78"/>
    </row>
    <row r="19093" spans="5:5" x14ac:dyDescent="0.35">
      <c r="E19093" s="78"/>
    </row>
    <row r="19094" spans="5:5" x14ac:dyDescent="0.35">
      <c r="E19094" s="78"/>
    </row>
    <row r="19095" spans="5:5" x14ac:dyDescent="0.35">
      <c r="E19095" s="78"/>
    </row>
    <row r="19096" spans="5:5" x14ac:dyDescent="0.35">
      <c r="E19096" s="78"/>
    </row>
    <row r="19097" spans="5:5" x14ac:dyDescent="0.35">
      <c r="E19097" s="78"/>
    </row>
    <row r="19098" spans="5:5" x14ac:dyDescent="0.35">
      <c r="E19098" s="78"/>
    </row>
    <row r="19099" spans="5:5" x14ac:dyDescent="0.35">
      <c r="E19099" s="78"/>
    </row>
    <row r="19100" spans="5:5" x14ac:dyDescent="0.35">
      <c r="E19100" s="78"/>
    </row>
    <row r="19101" spans="5:5" x14ac:dyDescent="0.35">
      <c r="E19101" s="78"/>
    </row>
    <row r="19102" spans="5:5" x14ac:dyDescent="0.35">
      <c r="E19102" s="78"/>
    </row>
    <row r="19103" spans="5:5" x14ac:dyDescent="0.35">
      <c r="E19103" s="78"/>
    </row>
    <row r="19104" spans="5:5" x14ac:dyDescent="0.35">
      <c r="E19104" s="78"/>
    </row>
    <row r="19105" spans="5:5" x14ac:dyDescent="0.35">
      <c r="E19105" s="78"/>
    </row>
    <row r="19106" spans="5:5" x14ac:dyDescent="0.35">
      <c r="E19106" s="78"/>
    </row>
    <row r="19107" spans="5:5" x14ac:dyDescent="0.35">
      <c r="E19107" s="78"/>
    </row>
    <row r="19108" spans="5:5" x14ac:dyDescent="0.35">
      <c r="E19108" s="78"/>
    </row>
    <row r="19109" spans="5:5" x14ac:dyDescent="0.35">
      <c r="E19109" s="78"/>
    </row>
    <row r="19110" spans="5:5" x14ac:dyDescent="0.35">
      <c r="E19110" s="78"/>
    </row>
    <row r="19111" spans="5:5" x14ac:dyDescent="0.35">
      <c r="E19111" s="78"/>
    </row>
    <row r="19112" spans="5:5" x14ac:dyDescent="0.35">
      <c r="E19112" s="78"/>
    </row>
    <row r="19113" spans="5:5" x14ac:dyDescent="0.35">
      <c r="E19113" s="78"/>
    </row>
    <row r="19114" spans="5:5" x14ac:dyDescent="0.35">
      <c r="E19114" s="78"/>
    </row>
    <row r="19115" spans="5:5" x14ac:dyDescent="0.35">
      <c r="E19115" s="78"/>
    </row>
    <row r="19116" spans="5:5" x14ac:dyDescent="0.35">
      <c r="E19116" s="78"/>
    </row>
    <row r="19117" spans="5:5" x14ac:dyDescent="0.35">
      <c r="E19117" s="78"/>
    </row>
    <row r="19118" spans="5:5" x14ac:dyDescent="0.35">
      <c r="E19118" s="78"/>
    </row>
    <row r="19119" spans="5:5" x14ac:dyDescent="0.35">
      <c r="E19119" s="78"/>
    </row>
    <row r="19120" spans="5:5" x14ac:dyDescent="0.35">
      <c r="E19120" s="78"/>
    </row>
    <row r="19121" spans="5:5" x14ac:dyDescent="0.35">
      <c r="E19121" s="78"/>
    </row>
    <row r="19122" spans="5:5" x14ac:dyDescent="0.35">
      <c r="E19122" s="78"/>
    </row>
    <row r="19123" spans="5:5" x14ac:dyDescent="0.35">
      <c r="E19123" s="78"/>
    </row>
    <row r="19124" spans="5:5" x14ac:dyDescent="0.35">
      <c r="E19124" s="78"/>
    </row>
    <row r="19125" spans="5:5" x14ac:dyDescent="0.35">
      <c r="E19125" s="78"/>
    </row>
    <row r="19126" spans="5:5" x14ac:dyDescent="0.35">
      <c r="E19126" s="78"/>
    </row>
    <row r="19127" spans="5:5" x14ac:dyDescent="0.35">
      <c r="E19127" s="78"/>
    </row>
    <row r="19128" spans="5:5" x14ac:dyDescent="0.35">
      <c r="E19128" s="78"/>
    </row>
    <row r="19129" spans="5:5" x14ac:dyDescent="0.35">
      <c r="E19129" s="78"/>
    </row>
    <row r="19130" spans="5:5" x14ac:dyDescent="0.35">
      <c r="E19130" s="78"/>
    </row>
    <row r="19131" spans="5:5" x14ac:dyDescent="0.35">
      <c r="E19131" s="78"/>
    </row>
    <row r="19132" spans="5:5" x14ac:dyDescent="0.35">
      <c r="E19132" s="78"/>
    </row>
    <row r="19133" spans="5:5" x14ac:dyDescent="0.35">
      <c r="E19133" s="78"/>
    </row>
    <row r="19134" spans="5:5" x14ac:dyDescent="0.35">
      <c r="E19134" s="78"/>
    </row>
    <row r="19135" spans="5:5" x14ac:dyDescent="0.35">
      <c r="E19135" s="78"/>
    </row>
    <row r="19136" spans="5:5" x14ac:dyDescent="0.35">
      <c r="E19136" s="78"/>
    </row>
    <row r="19137" spans="5:5" x14ac:dyDescent="0.35">
      <c r="E19137" s="78"/>
    </row>
    <row r="19138" spans="5:5" x14ac:dyDescent="0.35">
      <c r="E19138" s="78"/>
    </row>
    <row r="19139" spans="5:5" x14ac:dyDescent="0.35">
      <c r="E19139" s="78"/>
    </row>
    <row r="19140" spans="5:5" x14ac:dyDescent="0.35">
      <c r="E19140" s="78"/>
    </row>
    <row r="19141" spans="5:5" x14ac:dyDescent="0.35">
      <c r="E19141" s="78"/>
    </row>
    <row r="19142" spans="5:5" x14ac:dyDescent="0.35">
      <c r="E19142" s="78"/>
    </row>
    <row r="19143" spans="5:5" x14ac:dyDescent="0.35">
      <c r="E19143" s="78"/>
    </row>
    <row r="19144" spans="5:5" x14ac:dyDescent="0.35">
      <c r="E19144" s="78"/>
    </row>
    <row r="19145" spans="5:5" x14ac:dyDescent="0.35">
      <c r="E19145" s="78"/>
    </row>
    <row r="19146" spans="5:5" x14ac:dyDescent="0.35">
      <c r="E19146" s="78"/>
    </row>
    <row r="19147" spans="5:5" x14ac:dyDescent="0.35">
      <c r="E19147" s="78"/>
    </row>
    <row r="19148" spans="5:5" x14ac:dyDescent="0.35">
      <c r="E19148" s="78"/>
    </row>
    <row r="19149" spans="5:5" x14ac:dyDescent="0.35">
      <c r="E19149" s="78"/>
    </row>
    <row r="19150" spans="5:5" x14ac:dyDescent="0.35">
      <c r="E19150" s="78"/>
    </row>
    <row r="19151" spans="5:5" x14ac:dyDescent="0.35">
      <c r="E19151" s="78"/>
    </row>
    <row r="19152" spans="5:5" x14ac:dyDescent="0.35">
      <c r="E19152" s="78"/>
    </row>
    <row r="19153" spans="5:5" x14ac:dyDescent="0.35">
      <c r="E19153" s="78"/>
    </row>
    <row r="19154" spans="5:5" x14ac:dyDescent="0.35">
      <c r="E19154" s="78"/>
    </row>
    <row r="19155" spans="5:5" x14ac:dyDescent="0.35">
      <c r="E19155" s="78"/>
    </row>
    <row r="19156" spans="5:5" x14ac:dyDescent="0.35">
      <c r="E19156" s="78"/>
    </row>
    <row r="19157" spans="5:5" x14ac:dyDescent="0.35">
      <c r="E19157" s="78"/>
    </row>
    <row r="19158" spans="5:5" x14ac:dyDescent="0.35">
      <c r="E19158" s="78"/>
    </row>
    <row r="19159" spans="5:5" x14ac:dyDescent="0.35">
      <c r="E19159" s="78"/>
    </row>
    <row r="19160" spans="5:5" x14ac:dyDescent="0.35">
      <c r="E19160" s="78"/>
    </row>
    <row r="19161" spans="5:5" x14ac:dyDescent="0.35">
      <c r="E19161" s="78"/>
    </row>
    <row r="19162" spans="5:5" x14ac:dyDescent="0.35">
      <c r="E19162" s="78"/>
    </row>
    <row r="19163" spans="5:5" x14ac:dyDescent="0.35">
      <c r="E19163" s="78"/>
    </row>
    <row r="19164" spans="5:5" x14ac:dyDescent="0.35">
      <c r="E19164" s="78"/>
    </row>
    <row r="19165" spans="5:5" x14ac:dyDescent="0.35">
      <c r="E19165" s="78"/>
    </row>
    <row r="19166" spans="5:5" x14ac:dyDescent="0.35">
      <c r="E19166" s="78"/>
    </row>
    <row r="19167" spans="5:5" x14ac:dyDescent="0.35">
      <c r="E19167" s="78"/>
    </row>
    <row r="19168" spans="5:5" x14ac:dyDescent="0.35">
      <c r="E19168" s="78"/>
    </row>
    <row r="19169" spans="5:5" x14ac:dyDescent="0.35">
      <c r="E19169" s="78"/>
    </row>
    <row r="19170" spans="5:5" x14ac:dyDescent="0.35">
      <c r="E19170" s="78"/>
    </row>
    <row r="19171" spans="5:5" x14ac:dyDescent="0.35">
      <c r="E19171" s="78"/>
    </row>
    <row r="19172" spans="5:5" x14ac:dyDescent="0.35">
      <c r="E19172" s="78"/>
    </row>
    <row r="19173" spans="5:5" x14ac:dyDescent="0.35">
      <c r="E19173" s="78"/>
    </row>
    <row r="19174" spans="5:5" x14ac:dyDescent="0.35">
      <c r="E19174" s="78"/>
    </row>
    <row r="19175" spans="5:5" x14ac:dyDescent="0.35">
      <c r="E19175" s="78"/>
    </row>
    <row r="19176" spans="5:5" x14ac:dyDescent="0.35">
      <c r="E19176" s="78"/>
    </row>
    <row r="19177" spans="5:5" x14ac:dyDescent="0.35">
      <c r="E19177" s="78"/>
    </row>
    <row r="19178" spans="5:5" x14ac:dyDescent="0.35">
      <c r="E19178" s="78"/>
    </row>
    <row r="19179" spans="5:5" x14ac:dyDescent="0.35">
      <c r="E19179" s="78"/>
    </row>
    <row r="19180" spans="5:5" x14ac:dyDescent="0.35">
      <c r="E19180" s="78"/>
    </row>
    <row r="19181" spans="5:5" x14ac:dyDescent="0.35">
      <c r="E19181" s="78"/>
    </row>
    <row r="19182" spans="5:5" x14ac:dyDescent="0.35">
      <c r="E19182" s="78"/>
    </row>
    <row r="19183" spans="5:5" x14ac:dyDescent="0.35">
      <c r="E19183" s="78"/>
    </row>
    <row r="19184" spans="5:5" x14ac:dyDescent="0.35">
      <c r="E19184" s="78"/>
    </row>
    <row r="19185" spans="5:5" x14ac:dyDescent="0.35">
      <c r="E19185" s="78"/>
    </row>
    <row r="19186" spans="5:5" x14ac:dyDescent="0.35">
      <c r="E19186" s="78"/>
    </row>
    <row r="19187" spans="5:5" x14ac:dyDescent="0.35">
      <c r="E19187" s="78"/>
    </row>
    <row r="19188" spans="5:5" x14ac:dyDescent="0.35">
      <c r="E19188" s="78"/>
    </row>
    <row r="19189" spans="5:5" x14ac:dyDescent="0.35">
      <c r="E19189" s="78"/>
    </row>
    <row r="19190" spans="5:5" x14ac:dyDescent="0.35">
      <c r="E19190" s="78"/>
    </row>
    <row r="19191" spans="5:5" x14ac:dyDescent="0.35">
      <c r="E19191" s="78"/>
    </row>
    <row r="19192" spans="5:5" x14ac:dyDescent="0.35">
      <c r="E19192" s="78"/>
    </row>
    <row r="19193" spans="5:5" x14ac:dyDescent="0.35">
      <c r="E19193" s="78"/>
    </row>
    <row r="19194" spans="5:5" x14ac:dyDescent="0.35">
      <c r="E19194" s="78"/>
    </row>
    <row r="19195" spans="5:5" x14ac:dyDescent="0.35">
      <c r="E19195" s="78"/>
    </row>
    <row r="19196" spans="5:5" x14ac:dyDescent="0.35">
      <c r="E19196" s="78"/>
    </row>
    <row r="19197" spans="5:5" x14ac:dyDescent="0.35">
      <c r="E19197" s="78"/>
    </row>
    <row r="19198" spans="5:5" x14ac:dyDescent="0.35">
      <c r="E19198" s="78"/>
    </row>
    <row r="19199" spans="5:5" x14ac:dyDescent="0.35">
      <c r="E19199" s="78"/>
    </row>
    <row r="19200" spans="5:5" x14ac:dyDescent="0.35">
      <c r="E19200" s="78"/>
    </row>
    <row r="19201" spans="5:5" x14ac:dyDescent="0.35">
      <c r="E19201" s="78"/>
    </row>
    <row r="19202" spans="5:5" x14ac:dyDescent="0.35">
      <c r="E19202" s="78"/>
    </row>
    <row r="19203" spans="5:5" x14ac:dyDescent="0.35">
      <c r="E19203" s="78"/>
    </row>
    <row r="19204" spans="5:5" x14ac:dyDescent="0.35">
      <c r="E19204" s="78"/>
    </row>
    <row r="19205" spans="5:5" x14ac:dyDescent="0.35">
      <c r="E19205" s="78"/>
    </row>
    <row r="19206" spans="5:5" x14ac:dyDescent="0.35">
      <c r="E19206" s="78"/>
    </row>
    <row r="19207" spans="5:5" x14ac:dyDescent="0.35">
      <c r="E19207" s="78"/>
    </row>
    <row r="19208" spans="5:5" x14ac:dyDescent="0.35">
      <c r="E19208" s="78"/>
    </row>
    <row r="19209" spans="5:5" x14ac:dyDescent="0.35">
      <c r="E19209" s="78"/>
    </row>
    <row r="19210" spans="5:5" x14ac:dyDescent="0.35">
      <c r="E19210" s="78"/>
    </row>
    <row r="19211" spans="5:5" x14ac:dyDescent="0.35">
      <c r="E19211" s="78"/>
    </row>
    <row r="19212" spans="5:5" x14ac:dyDescent="0.35">
      <c r="E19212" s="78"/>
    </row>
    <row r="19213" spans="5:5" x14ac:dyDescent="0.35">
      <c r="E19213" s="78"/>
    </row>
    <row r="19214" spans="5:5" x14ac:dyDescent="0.35">
      <c r="E19214" s="78"/>
    </row>
    <row r="19215" spans="5:5" x14ac:dyDescent="0.35">
      <c r="E19215" s="78"/>
    </row>
    <row r="19216" spans="5:5" x14ac:dyDescent="0.35">
      <c r="E19216" s="78"/>
    </row>
    <row r="19217" spans="5:5" x14ac:dyDescent="0.35">
      <c r="E19217" s="78"/>
    </row>
    <row r="19218" spans="5:5" x14ac:dyDescent="0.35">
      <c r="E19218" s="78"/>
    </row>
    <row r="19219" spans="5:5" x14ac:dyDescent="0.35">
      <c r="E19219" s="78"/>
    </row>
    <row r="19220" spans="5:5" x14ac:dyDescent="0.35">
      <c r="E19220" s="78"/>
    </row>
    <row r="19221" spans="5:5" x14ac:dyDescent="0.35">
      <c r="E19221" s="78"/>
    </row>
    <row r="19222" spans="5:5" x14ac:dyDescent="0.35">
      <c r="E19222" s="78"/>
    </row>
    <row r="19223" spans="5:5" x14ac:dyDescent="0.35">
      <c r="E19223" s="78"/>
    </row>
    <row r="19224" spans="5:5" x14ac:dyDescent="0.35">
      <c r="E19224" s="78"/>
    </row>
    <row r="19225" spans="5:5" x14ac:dyDescent="0.35">
      <c r="E19225" s="78"/>
    </row>
    <row r="19226" spans="5:5" x14ac:dyDescent="0.35">
      <c r="E19226" s="78"/>
    </row>
    <row r="19227" spans="5:5" x14ac:dyDescent="0.35">
      <c r="E19227" s="78"/>
    </row>
    <row r="19228" spans="5:5" x14ac:dyDescent="0.35">
      <c r="E19228" s="78"/>
    </row>
    <row r="19229" spans="5:5" x14ac:dyDescent="0.35">
      <c r="E19229" s="78"/>
    </row>
    <row r="19230" spans="5:5" x14ac:dyDescent="0.35">
      <c r="E19230" s="78"/>
    </row>
    <row r="19231" spans="5:5" x14ac:dyDescent="0.35">
      <c r="E19231" s="78"/>
    </row>
    <row r="19232" spans="5:5" x14ac:dyDescent="0.35">
      <c r="E19232" s="78"/>
    </row>
    <row r="19233" spans="5:5" x14ac:dyDescent="0.35">
      <c r="E19233" s="78"/>
    </row>
    <row r="19234" spans="5:5" x14ac:dyDescent="0.35">
      <c r="E19234" s="78"/>
    </row>
    <row r="19235" spans="5:5" x14ac:dyDescent="0.35">
      <c r="E19235" s="78"/>
    </row>
    <row r="19236" spans="5:5" x14ac:dyDescent="0.35">
      <c r="E19236" s="78"/>
    </row>
    <row r="19237" spans="5:5" x14ac:dyDescent="0.35">
      <c r="E19237" s="78"/>
    </row>
    <row r="19238" spans="5:5" x14ac:dyDescent="0.35">
      <c r="E19238" s="78"/>
    </row>
    <row r="19239" spans="5:5" x14ac:dyDescent="0.35">
      <c r="E19239" s="78"/>
    </row>
    <row r="19240" spans="5:5" x14ac:dyDescent="0.35">
      <c r="E19240" s="78"/>
    </row>
    <row r="19241" spans="5:5" x14ac:dyDescent="0.35">
      <c r="E19241" s="78"/>
    </row>
    <row r="19242" spans="5:5" x14ac:dyDescent="0.35">
      <c r="E19242" s="78"/>
    </row>
    <row r="19243" spans="5:5" x14ac:dyDescent="0.35">
      <c r="E19243" s="78"/>
    </row>
    <row r="19244" spans="5:5" x14ac:dyDescent="0.35">
      <c r="E19244" s="78"/>
    </row>
    <row r="19245" spans="5:5" x14ac:dyDescent="0.35">
      <c r="E19245" s="78"/>
    </row>
    <row r="19246" spans="5:5" x14ac:dyDescent="0.35">
      <c r="E19246" s="78"/>
    </row>
    <row r="19247" spans="5:5" x14ac:dyDescent="0.35">
      <c r="E19247" s="78"/>
    </row>
    <row r="19248" spans="5:5" x14ac:dyDescent="0.35">
      <c r="E19248" s="78"/>
    </row>
    <row r="19249" spans="5:5" x14ac:dyDescent="0.35">
      <c r="E19249" s="78"/>
    </row>
    <row r="19250" spans="5:5" x14ac:dyDescent="0.35">
      <c r="E19250" s="78"/>
    </row>
    <row r="19251" spans="5:5" x14ac:dyDescent="0.35">
      <c r="E19251" s="78"/>
    </row>
    <row r="19252" spans="5:5" x14ac:dyDescent="0.35">
      <c r="E19252" s="78"/>
    </row>
    <row r="19253" spans="5:5" x14ac:dyDescent="0.35">
      <c r="E19253" s="78"/>
    </row>
    <row r="19254" spans="5:5" x14ac:dyDescent="0.35">
      <c r="E19254" s="78"/>
    </row>
    <row r="19255" spans="5:5" x14ac:dyDescent="0.35">
      <c r="E19255" s="78"/>
    </row>
    <row r="19256" spans="5:5" x14ac:dyDescent="0.35">
      <c r="E19256" s="78"/>
    </row>
    <row r="19257" spans="5:5" x14ac:dyDescent="0.35">
      <c r="E19257" s="78"/>
    </row>
    <row r="19258" spans="5:5" x14ac:dyDescent="0.35">
      <c r="E19258" s="78"/>
    </row>
    <row r="19259" spans="5:5" x14ac:dyDescent="0.35">
      <c r="E19259" s="78"/>
    </row>
    <row r="19260" spans="5:5" x14ac:dyDescent="0.35">
      <c r="E19260" s="78"/>
    </row>
    <row r="19261" spans="5:5" x14ac:dyDescent="0.35">
      <c r="E19261" s="78"/>
    </row>
    <row r="19262" spans="5:5" x14ac:dyDescent="0.35">
      <c r="E19262" s="78"/>
    </row>
    <row r="19263" spans="5:5" x14ac:dyDescent="0.35">
      <c r="E19263" s="78"/>
    </row>
    <row r="19264" spans="5:5" x14ac:dyDescent="0.35">
      <c r="E19264" s="78"/>
    </row>
    <row r="19265" spans="5:5" x14ac:dyDescent="0.35">
      <c r="E19265" s="78"/>
    </row>
    <row r="19266" spans="5:5" x14ac:dyDescent="0.35">
      <c r="E19266" s="78"/>
    </row>
    <row r="19267" spans="5:5" x14ac:dyDescent="0.35">
      <c r="E19267" s="78"/>
    </row>
    <row r="19268" spans="5:5" x14ac:dyDescent="0.35">
      <c r="E19268" s="78"/>
    </row>
    <row r="19269" spans="5:5" x14ac:dyDescent="0.35">
      <c r="E19269" s="78"/>
    </row>
    <row r="19270" spans="5:5" x14ac:dyDescent="0.35">
      <c r="E19270" s="78"/>
    </row>
    <row r="19271" spans="5:5" x14ac:dyDescent="0.35">
      <c r="E19271" s="78"/>
    </row>
    <row r="19272" spans="5:5" x14ac:dyDescent="0.35">
      <c r="E19272" s="78"/>
    </row>
    <row r="19273" spans="5:5" x14ac:dyDescent="0.35">
      <c r="E19273" s="78"/>
    </row>
    <row r="19274" spans="5:5" x14ac:dyDescent="0.35">
      <c r="E19274" s="78"/>
    </row>
    <row r="19275" spans="5:5" x14ac:dyDescent="0.35">
      <c r="E19275" s="78"/>
    </row>
    <row r="19276" spans="5:5" x14ac:dyDescent="0.35">
      <c r="E19276" s="78"/>
    </row>
    <row r="19277" spans="5:5" x14ac:dyDescent="0.35">
      <c r="E19277" s="78"/>
    </row>
    <row r="19278" spans="5:5" x14ac:dyDescent="0.35">
      <c r="E19278" s="78"/>
    </row>
    <row r="19279" spans="5:5" x14ac:dyDescent="0.35">
      <c r="E19279" s="78"/>
    </row>
    <row r="19280" spans="5:5" x14ac:dyDescent="0.35">
      <c r="E19280" s="78"/>
    </row>
    <row r="19281" spans="5:5" x14ac:dyDescent="0.35">
      <c r="E19281" s="78"/>
    </row>
    <row r="19282" spans="5:5" x14ac:dyDescent="0.35">
      <c r="E19282" s="78"/>
    </row>
    <row r="19283" spans="5:5" x14ac:dyDescent="0.35">
      <c r="E19283" s="78"/>
    </row>
    <row r="19284" spans="5:5" x14ac:dyDescent="0.35">
      <c r="E19284" s="78"/>
    </row>
    <row r="19285" spans="5:5" x14ac:dyDescent="0.35">
      <c r="E19285" s="78"/>
    </row>
    <row r="19286" spans="5:5" x14ac:dyDescent="0.35">
      <c r="E19286" s="78"/>
    </row>
    <row r="19287" spans="5:5" x14ac:dyDescent="0.35">
      <c r="E19287" s="78"/>
    </row>
    <row r="19288" spans="5:5" x14ac:dyDescent="0.35">
      <c r="E19288" s="78"/>
    </row>
    <row r="19289" spans="5:5" x14ac:dyDescent="0.35">
      <c r="E19289" s="78"/>
    </row>
    <row r="19290" spans="5:5" x14ac:dyDescent="0.35">
      <c r="E19290" s="78"/>
    </row>
    <row r="19291" spans="5:5" x14ac:dyDescent="0.35">
      <c r="E19291" s="78"/>
    </row>
    <row r="19292" spans="5:5" x14ac:dyDescent="0.35">
      <c r="E19292" s="78"/>
    </row>
    <row r="19293" spans="5:5" x14ac:dyDescent="0.35">
      <c r="E19293" s="78"/>
    </row>
    <row r="19294" spans="5:5" x14ac:dyDescent="0.35">
      <c r="E19294" s="78"/>
    </row>
    <row r="19295" spans="5:5" x14ac:dyDescent="0.35">
      <c r="E19295" s="78"/>
    </row>
    <row r="19296" spans="5:5" x14ac:dyDescent="0.35">
      <c r="E19296" s="78"/>
    </row>
    <row r="19297" spans="5:5" x14ac:dyDescent="0.35">
      <c r="E19297" s="78"/>
    </row>
    <row r="19298" spans="5:5" x14ac:dyDescent="0.35">
      <c r="E19298" s="78"/>
    </row>
    <row r="19299" spans="5:5" x14ac:dyDescent="0.35">
      <c r="E19299" s="78"/>
    </row>
    <row r="19300" spans="5:5" x14ac:dyDescent="0.35">
      <c r="E19300" s="78"/>
    </row>
    <row r="19301" spans="5:5" x14ac:dyDescent="0.35">
      <c r="E19301" s="78"/>
    </row>
    <row r="19302" spans="5:5" x14ac:dyDescent="0.35">
      <c r="E19302" s="78"/>
    </row>
    <row r="19303" spans="5:5" x14ac:dyDescent="0.35">
      <c r="E19303" s="78"/>
    </row>
    <row r="19304" spans="5:5" x14ac:dyDescent="0.35">
      <c r="E19304" s="78"/>
    </row>
    <row r="19305" spans="5:5" x14ac:dyDescent="0.35">
      <c r="E19305" s="78"/>
    </row>
    <row r="19306" spans="5:5" x14ac:dyDescent="0.35">
      <c r="E19306" s="78"/>
    </row>
    <row r="19307" spans="5:5" x14ac:dyDescent="0.35">
      <c r="E19307" s="78"/>
    </row>
    <row r="19308" spans="5:5" x14ac:dyDescent="0.35">
      <c r="E19308" s="78"/>
    </row>
    <row r="19309" spans="5:5" x14ac:dyDescent="0.35">
      <c r="E19309" s="78"/>
    </row>
    <row r="19310" spans="5:5" x14ac:dyDescent="0.35">
      <c r="E19310" s="78"/>
    </row>
    <row r="19311" spans="5:5" x14ac:dyDescent="0.35">
      <c r="E19311" s="78"/>
    </row>
    <row r="19312" spans="5:5" x14ac:dyDescent="0.35">
      <c r="E19312" s="78"/>
    </row>
    <row r="19313" spans="5:5" x14ac:dyDescent="0.35">
      <c r="E19313" s="78"/>
    </row>
    <row r="19314" spans="5:5" x14ac:dyDescent="0.35">
      <c r="E19314" s="78"/>
    </row>
    <row r="19315" spans="5:5" x14ac:dyDescent="0.35">
      <c r="E19315" s="78"/>
    </row>
    <row r="19316" spans="5:5" x14ac:dyDescent="0.35">
      <c r="E19316" s="78"/>
    </row>
    <row r="19317" spans="5:5" x14ac:dyDescent="0.35">
      <c r="E19317" s="78"/>
    </row>
    <row r="19318" spans="5:5" x14ac:dyDescent="0.35">
      <c r="E19318" s="78"/>
    </row>
    <row r="19319" spans="5:5" x14ac:dyDescent="0.35">
      <c r="E19319" s="78"/>
    </row>
    <row r="19320" spans="5:5" x14ac:dyDescent="0.35">
      <c r="E19320" s="78"/>
    </row>
    <row r="19321" spans="5:5" x14ac:dyDescent="0.35">
      <c r="E19321" s="78"/>
    </row>
    <row r="19322" spans="5:5" x14ac:dyDescent="0.35">
      <c r="E19322" s="78"/>
    </row>
    <row r="19323" spans="5:5" x14ac:dyDescent="0.35">
      <c r="E19323" s="78"/>
    </row>
    <row r="19324" spans="5:5" x14ac:dyDescent="0.35">
      <c r="E19324" s="78"/>
    </row>
    <row r="19325" spans="5:5" x14ac:dyDescent="0.35">
      <c r="E19325" s="78"/>
    </row>
    <row r="19326" spans="5:5" x14ac:dyDescent="0.35">
      <c r="E19326" s="78"/>
    </row>
    <row r="19327" spans="5:5" x14ac:dyDescent="0.35">
      <c r="E19327" s="78"/>
    </row>
    <row r="19328" spans="5:5" x14ac:dyDescent="0.35">
      <c r="E19328" s="78"/>
    </row>
    <row r="19329" spans="5:5" x14ac:dyDescent="0.35">
      <c r="E19329" s="78"/>
    </row>
    <row r="19330" spans="5:5" x14ac:dyDescent="0.35">
      <c r="E19330" s="78"/>
    </row>
    <row r="19331" spans="5:5" x14ac:dyDescent="0.35">
      <c r="E19331" s="78"/>
    </row>
    <row r="19332" spans="5:5" x14ac:dyDescent="0.35">
      <c r="E19332" s="78"/>
    </row>
    <row r="19333" spans="5:5" x14ac:dyDescent="0.35">
      <c r="E19333" s="78"/>
    </row>
    <row r="19334" spans="5:5" x14ac:dyDescent="0.35">
      <c r="E19334" s="78"/>
    </row>
    <row r="19335" spans="5:5" x14ac:dyDescent="0.35">
      <c r="E19335" s="78"/>
    </row>
    <row r="19336" spans="5:5" x14ac:dyDescent="0.35">
      <c r="E19336" s="78"/>
    </row>
    <row r="19337" spans="5:5" x14ac:dyDescent="0.35">
      <c r="E19337" s="78"/>
    </row>
    <row r="19338" spans="5:5" x14ac:dyDescent="0.35">
      <c r="E19338" s="78"/>
    </row>
    <row r="19339" spans="5:5" x14ac:dyDescent="0.35">
      <c r="E19339" s="78"/>
    </row>
    <row r="19340" spans="5:5" x14ac:dyDescent="0.35">
      <c r="E19340" s="78"/>
    </row>
    <row r="19341" spans="5:5" x14ac:dyDescent="0.35">
      <c r="E19341" s="78"/>
    </row>
    <row r="19342" spans="5:5" x14ac:dyDescent="0.35">
      <c r="E19342" s="78"/>
    </row>
    <row r="19343" spans="5:5" x14ac:dyDescent="0.35">
      <c r="E19343" s="78"/>
    </row>
    <row r="19344" spans="5:5" x14ac:dyDescent="0.35">
      <c r="E19344" s="78"/>
    </row>
    <row r="19345" spans="5:5" x14ac:dyDescent="0.35">
      <c r="E19345" s="78"/>
    </row>
    <row r="19346" spans="5:5" x14ac:dyDescent="0.35">
      <c r="E19346" s="78"/>
    </row>
    <row r="19347" spans="5:5" x14ac:dyDescent="0.35">
      <c r="E19347" s="78"/>
    </row>
    <row r="19348" spans="5:5" x14ac:dyDescent="0.35">
      <c r="E19348" s="78"/>
    </row>
    <row r="19349" spans="5:5" x14ac:dyDescent="0.35">
      <c r="E19349" s="78"/>
    </row>
    <row r="19350" spans="5:5" x14ac:dyDescent="0.35">
      <c r="E19350" s="78"/>
    </row>
    <row r="19351" spans="5:5" x14ac:dyDescent="0.35">
      <c r="E19351" s="78"/>
    </row>
    <row r="19352" spans="5:5" x14ac:dyDescent="0.35">
      <c r="E19352" s="78"/>
    </row>
    <row r="19353" spans="5:5" x14ac:dyDescent="0.35">
      <c r="E19353" s="78"/>
    </row>
    <row r="19354" spans="5:5" x14ac:dyDescent="0.35">
      <c r="E19354" s="78"/>
    </row>
    <row r="19355" spans="5:5" x14ac:dyDescent="0.35">
      <c r="E19355" s="78"/>
    </row>
    <row r="19356" spans="5:5" x14ac:dyDescent="0.35">
      <c r="E19356" s="78"/>
    </row>
    <row r="19357" spans="5:5" x14ac:dyDescent="0.35">
      <c r="E19357" s="78"/>
    </row>
    <row r="19358" spans="5:5" x14ac:dyDescent="0.35">
      <c r="E19358" s="78"/>
    </row>
    <row r="19359" spans="5:5" x14ac:dyDescent="0.35">
      <c r="E19359" s="78"/>
    </row>
    <row r="19360" spans="5:5" x14ac:dyDescent="0.35">
      <c r="E19360" s="78"/>
    </row>
    <row r="19361" spans="5:5" x14ac:dyDescent="0.35">
      <c r="E19361" s="78"/>
    </row>
    <row r="19362" spans="5:5" x14ac:dyDescent="0.35">
      <c r="E19362" s="78"/>
    </row>
    <row r="19363" spans="5:5" x14ac:dyDescent="0.35">
      <c r="E19363" s="78"/>
    </row>
    <row r="19364" spans="5:5" x14ac:dyDescent="0.35">
      <c r="E19364" s="78"/>
    </row>
    <row r="19365" spans="5:5" x14ac:dyDescent="0.35">
      <c r="E19365" s="78"/>
    </row>
    <row r="19366" spans="5:5" x14ac:dyDescent="0.35">
      <c r="E19366" s="78"/>
    </row>
    <row r="19367" spans="5:5" x14ac:dyDescent="0.35">
      <c r="E19367" s="78"/>
    </row>
    <row r="19368" spans="5:5" x14ac:dyDescent="0.35">
      <c r="E19368" s="78"/>
    </row>
    <row r="19369" spans="5:5" x14ac:dyDescent="0.35">
      <c r="E19369" s="78"/>
    </row>
    <row r="19370" spans="5:5" x14ac:dyDescent="0.35">
      <c r="E19370" s="78"/>
    </row>
    <row r="19371" spans="5:5" x14ac:dyDescent="0.35">
      <c r="E19371" s="78"/>
    </row>
    <row r="19372" spans="5:5" x14ac:dyDescent="0.35">
      <c r="E19372" s="78"/>
    </row>
    <row r="19373" spans="5:5" x14ac:dyDescent="0.35">
      <c r="E19373" s="78"/>
    </row>
    <row r="19374" spans="5:5" x14ac:dyDescent="0.35">
      <c r="E19374" s="78"/>
    </row>
    <row r="19375" spans="5:5" x14ac:dyDescent="0.35">
      <c r="E19375" s="78"/>
    </row>
    <row r="19376" spans="5:5" x14ac:dyDescent="0.35">
      <c r="E19376" s="78"/>
    </row>
    <row r="19377" spans="5:5" x14ac:dyDescent="0.35">
      <c r="E19377" s="78"/>
    </row>
    <row r="19378" spans="5:5" x14ac:dyDescent="0.35">
      <c r="E19378" s="78"/>
    </row>
    <row r="19379" spans="5:5" x14ac:dyDescent="0.35">
      <c r="E19379" s="78"/>
    </row>
    <row r="19380" spans="5:5" x14ac:dyDescent="0.35">
      <c r="E19380" s="78"/>
    </row>
    <row r="19381" spans="5:5" x14ac:dyDescent="0.35">
      <c r="E19381" s="78"/>
    </row>
    <row r="19382" spans="5:5" x14ac:dyDescent="0.35">
      <c r="E19382" s="78"/>
    </row>
    <row r="19383" spans="5:5" x14ac:dyDescent="0.35">
      <c r="E19383" s="78"/>
    </row>
    <row r="19384" spans="5:5" x14ac:dyDescent="0.35">
      <c r="E19384" s="78"/>
    </row>
    <row r="19385" spans="5:5" x14ac:dyDescent="0.35">
      <c r="E19385" s="78"/>
    </row>
    <row r="19386" spans="5:5" x14ac:dyDescent="0.35">
      <c r="E19386" s="78"/>
    </row>
    <row r="19387" spans="5:5" x14ac:dyDescent="0.35">
      <c r="E19387" s="78"/>
    </row>
    <row r="19388" spans="5:5" x14ac:dyDescent="0.35">
      <c r="E19388" s="78"/>
    </row>
    <row r="19389" spans="5:5" x14ac:dyDescent="0.35">
      <c r="E19389" s="78"/>
    </row>
    <row r="19390" spans="5:5" x14ac:dyDescent="0.35">
      <c r="E19390" s="78"/>
    </row>
    <row r="19391" spans="5:5" x14ac:dyDescent="0.35">
      <c r="E19391" s="78"/>
    </row>
    <row r="19392" spans="5:5" x14ac:dyDescent="0.35">
      <c r="E19392" s="78"/>
    </row>
    <row r="19393" spans="5:5" x14ac:dyDescent="0.35">
      <c r="E19393" s="78"/>
    </row>
    <row r="19394" spans="5:5" x14ac:dyDescent="0.35">
      <c r="E19394" s="78"/>
    </row>
    <row r="19395" spans="5:5" x14ac:dyDescent="0.35">
      <c r="E19395" s="78"/>
    </row>
    <row r="19396" spans="5:5" x14ac:dyDescent="0.35">
      <c r="E19396" s="78"/>
    </row>
    <row r="19397" spans="5:5" x14ac:dyDescent="0.35">
      <c r="E19397" s="78"/>
    </row>
    <row r="19398" spans="5:5" x14ac:dyDescent="0.35">
      <c r="E19398" s="78"/>
    </row>
    <row r="19399" spans="5:5" x14ac:dyDescent="0.35">
      <c r="E19399" s="78"/>
    </row>
    <row r="19400" spans="5:5" x14ac:dyDescent="0.35">
      <c r="E19400" s="78"/>
    </row>
    <row r="19401" spans="5:5" x14ac:dyDescent="0.35">
      <c r="E19401" s="78"/>
    </row>
    <row r="19402" spans="5:5" x14ac:dyDescent="0.35">
      <c r="E19402" s="78"/>
    </row>
    <row r="19403" spans="5:5" x14ac:dyDescent="0.35">
      <c r="E19403" s="78"/>
    </row>
    <row r="19404" spans="5:5" x14ac:dyDescent="0.35">
      <c r="E19404" s="78"/>
    </row>
    <row r="19405" spans="5:5" x14ac:dyDescent="0.35">
      <c r="E19405" s="78"/>
    </row>
    <row r="19406" spans="5:5" x14ac:dyDescent="0.35">
      <c r="E19406" s="78"/>
    </row>
    <row r="19407" spans="5:5" x14ac:dyDescent="0.35">
      <c r="E19407" s="78"/>
    </row>
    <row r="19408" spans="5:5" x14ac:dyDescent="0.35">
      <c r="E19408" s="78"/>
    </row>
    <row r="19409" spans="5:5" x14ac:dyDescent="0.35">
      <c r="E19409" s="78"/>
    </row>
    <row r="19410" spans="5:5" x14ac:dyDescent="0.35">
      <c r="E19410" s="78"/>
    </row>
    <row r="19411" spans="5:5" x14ac:dyDescent="0.35">
      <c r="E19411" s="78"/>
    </row>
    <row r="19412" spans="5:5" x14ac:dyDescent="0.35">
      <c r="E19412" s="78"/>
    </row>
    <row r="19413" spans="5:5" x14ac:dyDescent="0.35">
      <c r="E19413" s="78"/>
    </row>
    <row r="19414" spans="5:5" x14ac:dyDescent="0.35">
      <c r="E19414" s="78"/>
    </row>
    <row r="19415" spans="5:5" x14ac:dyDescent="0.35">
      <c r="E19415" s="78"/>
    </row>
    <row r="19416" spans="5:5" x14ac:dyDescent="0.35">
      <c r="E19416" s="78"/>
    </row>
    <row r="19417" spans="5:5" x14ac:dyDescent="0.35">
      <c r="E19417" s="78"/>
    </row>
    <row r="19418" spans="5:5" x14ac:dyDescent="0.35">
      <c r="E19418" s="78"/>
    </row>
    <row r="19419" spans="5:5" x14ac:dyDescent="0.35">
      <c r="E19419" s="78"/>
    </row>
    <row r="19420" spans="5:5" x14ac:dyDescent="0.35">
      <c r="E19420" s="78"/>
    </row>
    <row r="19421" spans="5:5" x14ac:dyDescent="0.35">
      <c r="E19421" s="78"/>
    </row>
    <row r="19422" spans="5:5" x14ac:dyDescent="0.35">
      <c r="E19422" s="78"/>
    </row>
    <row r="19423" spans="5:5" x14ac:dyDescent="0.35">
      <c r="E19423" s="78"/>
    </row>
    <row r="19424" spans="5:5" x14ac:dyDescent="0.35">
      <c r="E19424" s="78"/>
    </row>
    <row r="19425" spans="5:5" x14ac:dyDescent="0.35">
      <c r="E19425" s="78"/>
    </row>
    <row r="19426" spans="5:5" x14ac:dyDescent="0.35">
      <c r="E19426" s="78"/>
    </row>
    <row r="19427" spans="5:5" x14ac:dyDescent="0.35">
      <c r="E19427" s="78"/>
    </row>
    <row r="19428" spans="5:5" x14ac:dyDescent="0.35">
      <c r="E19428" s="78"/>
    </row>
    <row r="19429" spans="5:5" x14ac:dyDescent="0.35">
      <c r="E19429" s="78"/>
    </row>
    <row r="19430" spans="5:5" x14ac:dyDescent="0.35">
      <c r="E19430" s="78"/>
    </row>
    <row r="19431" spans="5:5" x14ac:dyDescent="0.35">
      <c r="E19431" s="78"/>
    </row>
    <row r="19432" spans="5:5" x14ac:dyDescent="0.35">
      <c r="E19432" s="78"/>
    </row>
    <row r="19433" spans="5:5" x14ac:dyDescent="0.35">
      <c r="E19433" s="78"/>
    </row>
    <row r="19434" spans="5:5" x14ac:dyDescent="0.35">
      <c r="E19434" s="78"/>
    </row>
    <row r="19435" spans="5:5" x14ac:dyDescent="0.35">
      <c r="E19435" s="78"/>
    </row>
    <row r="19436" spans="5:5" x14ac:dyDescent="0.35">
      <c r="E19436" s="78"/>
    </row>
    <row r="19437" spans="5:5" x14ac:dyDescent="0.35">
      <c r="E19437" s="78"/>
    </row>
    <row r="19438" spans="5:5" x14ac:dyDescent="0.35">
      <c r="E19438" s="78"/>
    </row>
    <row r="19439" spans="5:5" x14ac:dyDescent="0.35">
      <c r="E19439" s="78"/>
    </row>
    <row r="19440" spans="5:5" x14ac:dyDescent="0.35">
      <c r="E19440" s="78"/>
    </row>
    <row r="19441" spans="5:5" x14ac:dyDescent="0.35">
      <c r="E19441" s="78"/>
    </row>
    <row r="19442" spans="5:5" x14ac:dyDescent="0.35">
      <c r="E19442" s="78"/>
    </row>
    <row r="19443" spans="5:5" x14ac:dyDescent="0.35">
      <c r="E19443" s="78"/>
    </row>
    <row r="19444" spans="5:5" x14ac:dyDescent="0.35">
      <c r="E19444" s="78"/>
    </row>
    <row r="19445" spans="5:5" x14ac:dyDescent="0.35">
      <c r="E19445" s="78"/>
    </row>
    <row r="19446" spans="5:5" x14ac:dyDescent="0.35">
      <c r="E19446" s="78"/>
    </row>
    <row r="19447" spans="5:5" x14ac:dyDescent="0.35">
      <c r="E19447" s="78"/>
    </row>
    <row r="19448" spans="5:5" x14ac:dyDescent="0.35">
      <c r="E19448" s="78"/>
    </row>
    <row r="19449" spans="5:5" x14ac:dyDescent="0.35">
      <c r="E19449" s="78"/>
    </row>
    <row r="19450" spans="5:5" x14ac:dyDescent="0.35">
      <c r="E19450" s="78"/>
    </row>
    <row r="19451" spans="5:5" x14ac:dyDescent="0.35">
      <c r="E19451" s="78"/>
    </row>
    <row r="19452" spans="5:5" x14ac:dyDescent="0.35">
      <c r="E19452" s="78"/>
    </row>
    <row r="19453" spans="5:5" x14ac:dyDescent="0.35">
      <c r="E19453" s="78"/>
    </row>
    <row r="19454" spans="5:5" x14ac:dyDescent="0.35">
      <c r="E19454" s="78"/>
    </row>
    <row r="19455" spans="5:5" x14ac:dyDescent="0.35">
      <c r="E19455" s="78"/>
    </row>
    <row r="19456" spans="5:5" x14ac:dyDescent="0.35">
      <c r="E19456" s="78"/>
    </row>
    <row r="19457" spans="5:5" x14ac:dyDescent="0.35">
      <c r="E19457" s="78"/>
    </row>
    <row r="19458" spans="5:5" x14ac:dyDescent="0.35">
      <c r="E19458" s="78"/>
    </row>
    <row r="19459" spans="5:5" x14ac:dyDescent="0.35">
      <c r="E19459" s="78"/>
    </row>
    <row r="19460" spans="5:5" x14ac:dyDescent="0.35">
      <c r="E19460" s="78"/>
    </row>
    <row r="19461" spans="5:5" x14ac:dyDescent="0.35">
      <c r="E19461" s="78"/>
    </row>
    <row r="19462" spans="5:5" x14ac:dyDescent="0.35">
      <c r="E19462" s="78"/>
    </row>
    <row r="19463" spans="5:5" x14ac:dyDescent="0.35">
      <c r="E19463" s="78"/>
    </row>
    <row r="19464" spans="5:5" x14ac:dyDescent="0.35">
      <c r="E19464" s="78"/>
    </row>
    <row r="19465" spans="5:5" x14ac:dyDescent="0.35">
      <c r="E19465" s="78"/>
    </row>
    <row r="19466" spans="5:5" x14ac:dyDescent="0.35">
      <c r="E19466" s="78"/>
    </row>
    <row r="19467" spans="5:5" x14ac:dyDescent="0.35">
      <c r="E19467" s="78"/>
    </row>
    <row r="19468" spans="5:5" x14ac:dyDescent="0.35">
      <c r="E19468" s="78"/>
    </row>
    <row r="19469" spans="5:5" x14ac:dyDescent="0.35">
      <c r="E19469" s="78"/>
    </row>
    <row r="19470" spans="5:5" x14ac:dyDescent="0.35">
      <c r="E19470" s="78"/>
    </row>
    <row r="19471" spans="5:5" x14ac:dyDescent="0.35">
      <c r="E19471" s="78"/>
    </row>
    <row r="19472" spans="5:5" x14ac:dyDescent="0.35">
      <c r="E19472" s="78"/>
    </row>
    <row r="19473" spans="5:5" x14ac:dyDescent="0.35">
      <c r="E19473" s="78"/>
    </row>
    <row r="19474" spans="5:5" x14ac:dyDescent="0.35">
      <c r="E19474" s="78"/>
    </row>
    <row r="19475" spans="5:5" x14ac:dyDescent="0.35">
      <c r="E19475" s="78"/>
    </row>
    <row r="19476" spans="5:5" x14ac:dyDescent="0.35">
      <c r="E19476" s="78"/>
    </row>
    <row r="19477" spans="5:5" x14ac:dyDescent="0.35">
      <c r="E19477" s="78"/>
    </row>
    <row r="19478" spans="5:5" x14ac:dyDescent="0.35">
      <c r="E19478" s="78"/>
    </row>
    <row r="19479" spans="5:5" x14ac:dyDescent="0.35">
      <c r="E19479" s="78"/>
    </row>
    <row r="19480" spans="5:5" x14ac:dyDescent="0.35">
      <c r="E19480" s="78"/>
    </row>
    <row r="19481" spans="5:5" x14ac:dyDescent="0.35">
      <c r="E19481" s="78"/>
    </row>
    <row r="19482" spans="5:5" x14ac:dyDescent="0.35">
      <c r="E19482" s="78"/>
    </row>
    <row r="19483" spans="5:5" x14ac:dyDescent="0.35">
      <c r="E19483" s="78"/>
    </row>
    <row r="19484" spans="5:5" x14ac:dyDescent="0.35">
      <c r="E19484" s="78"/>
    </row>
    <row r="19485" spans="5:5" x14ac:dyDescent="0.35">
      <c r="E19485" s="78"/>
    </row>
    <row r="19486" spans="5:5" x14ac:dyDescent="0.35">
      <c r="E19486" s="78"/>
    </row>
    <row r="19487" spans="5:5" x14ac:dyDescent="0.35">
      <c r="E19487" s="78"/>
    </row>
    <row r="19488" spans="5:5" x14ac:dyDescent="0.35">
      <c r="E19488" s="78"/>
    </row>
    <row r="19489" spans="5:5" x14ac:dyDescent="0.35">
      <c r="E19489" s="78"/>
    </row>
    <row r="19490" spans="5:5" x14ac:dyDescent="0.35">
      <c r="E19490" s="78"/>
    </row>
    <row r="19491" spans="5:5" x14ac:dyDescent="0.35">
      <c r="E19491" s="78"/>
    </row>
    <row r="19492" spans="5:5" x14ac:dyDescent="0.35">
      <c r="E19492" s="78"/>
    </row>
    <row r="19493" spans="5:5" x14ac:dyDescent="0.35">
      <c r="E19493" s="78"/>
    </row>
    <row r="19494" spans="5:5" x14ac:dyDescent="0.35">
      <c r="E19494" s="78"/>
    </row>
    <row r="19495" spans="5:5" x14ac:dyDescent="0.35">
      <c r="E19495" s="78"/>
    </row>
    <row r="19496" spans="5:5" x14ac:dyDescent="0.35">
      <c r="E19496" s="78"/>
    </row>
    <row r="19497" spans="5:5" x14ac:dyDescent="0.35">
      <c r="E19497" s="78"/>
    </row>
    <row r="19498" spans="5:5" x14ac:dyDescent="0.35">
      <c r="E19498" s="78"/>
    </row>
    <row r="19499" spans="5:5" x14ac:dyDescent="0.35">
      <c r="E19499" s="78"/>
    </row>
    <row r="19500" spans="5:5" x14ac:dyDescent="0.35">
      <c r="E19500" s="78"/>
    </row>
    <row r="19501" spans="5:5" x14ac:dyDescent="0.35">
      <c r="E19501" s="78"/>
    </row>
    <row r="19502" spans="5:5" x14ac:dyDescent="0.35">
      <c r="E19502" s="78"/>
    </row>
    <row r="19503" spans="5:5" x14ac:dyDescent="0.35">
      <c r="E19503" s="78"/>
    </row>
    <row r="19504" spans="5:5" x14ac:dyDescent="0.35">
      <c r="E19504" s="78"/>
    </row>
    <row r="19505" spans="5:5" x14ac:dyDescent="0.35">
      <c r="E19505" s="78"/>
    </row>
    <row r="19506" spans="5:5" x14ac:dyDescent="0.35">
      <c r="E19506" s="78"/>
    </row>
    <row r="19507" spans="5:5" x14ac:dyDescent="0.35">
      <c r="E19507" s="78"/>
    </row>
    <row r="19508" spans="5:5" x14ac:dyDescent="0.35">
      <c r="E19508" s="78"/>
    </row>
    <row r="19509" spans="5:5" x14ac:dyDescent="0.35">
      <c r="E19509" s="78"/>
    </row>
    <row r="19510" spans="5:5" x14ac:dyDescent="0.35">
      <c r="E19510" s="78"/>
    </row>
    <row r="19511" spans="5:5" x14ac:dyDescent="0.35">
      <c r="E19511" s="78"/>
    </row>
    <row r="19512" spans="5:5" x14ac:dyDescent="0.35">
      <c r="E19512" s="78"/>
    </row>
    <row r="19513" spans="5:5" x14ac:dyDescent="0.35">
      <c r="E19513" s="78"/>
    </row>
    <row r="19514" spans="5:5" x14ac:dyDescent="0.35">
      <c r="E19514" s="78"/>
    </row>
    <row r="19515" spans="5:5" x14ac:dyDescent="0.35">
      <c r="E19515" s="78"/>
    </row>
    <row r="19516" spans="5:5" x14ac:dyDescent="0.35">
      <c r="E19516" s="78"/>
    </row>
    <row r="19517" spans="5:5" x14ac:dyDescent="0.35">
      <c r="E19517" s="78"/>
    </row>
    <row r="19518" spans="5:5" x14ac:dyDescent="0.35">
      <c r="E19518" s="78"/>
    </row>
    <row r="19519" spans="5:5" x14ac:dyDescent="0.35">
      <c r="E19519" s="78"/>
    </row>
    <row r="19520" spans="5:5" x14ac:dyDescent="0.35">
      <c r="E19520" s="78"/>
    </row>
    <row r="19521" spans="5:5" x14ac:dyDescent="0.35">
      <c r="E19521" s="78"/>
    </row>
    <row r="19522" spans="5:5" x14ac:dyDescent="0.35">
      <c r="E19522" s="78"/>
    </row>
    <row r="19523" spans="5:5" x14ac:dyDescent="0.35">
      <c r="E19523" s="78"/>
    </row>
    <row r="19524" spans="5:5" x14ac:dyDescent="0.35">
      <c r="E19524" s="78"/>
    </row>
    <row r="19525" spans="5:5" x14ac:dyDescent="0.35">
      <c r="E19525" s="78"/>
    </row>
    <row r="19526" spans="5:5" x14ac:dyDescent="0.35">
      <c r="E19526" s="78"/>
    </row>
    <row r="19527" spans="5:5" x14ac:dyDescent="0.35">
      <c r="E19527" s="78"/>
    </row>
    <row r="19528" spans="5:5" x14ac:dyDescent="0.35">
      <c r="E19528" s="78"/>
    </row>
    <row r="19529" spans="5:5" x14ac:dyDescent="0.35">
      <c r="E19529" s="78"/>
    </row>
    <row r="19530" spans="5:5" x14ac:dyDescent="0.35">
      <c r="E19530" s="78"/>
    </row>
    <row r="19531" spans="5:5" x14ac:dyDescent="0.35">
      <c r="E19531" s="78"/>
    </row>
    <row r="19532" spans="5:5" x14ac:dyDescent="0.35">
      <c r="E19532" s="78"/>
    </row>
    <row r="19533" spans="5:5" x14ac:dyDescent="0.35">
      <c r="E19533" s="78"/>
    </row>
    <row r="19534" spans="5:5" x14ac:dyDescent="0.35">
      <c r="E19534" s="78"/>
    </row>
    <row r="19535" spans="5:5" x14ac:dyDescent="0.35">
      <c r="E19535" s="78"/>
    </row>
    <row r="19536" spans="5:5" x14ac:dyDescent="0.35">
      <c r="E19536" s="78"/>
    </row>
    <row r="19537" spans="5:5" x14ac:dyDescent="0.35">
      <c r="E19537" s="78"/>
    </row>
    <row r="19538" spans="5:5" x14ac:dyDescent="0.35">
      <c r="E19538" s="78"/>
    </row>
    <row r="19539" spans="5:5" x14ac:dyDescent="0.35">
      <c r="E19539" s="78"/>
    </row>
    <row r="19540" spans="5:5" x14ac:dyDescent="0.35">
      <c r="E19540" s="78"/>
    </row>
    <row r="19541" spans="5:5" x14ac:dyDescent="0.35">
      <c r="E19541" s="78"/>
    </row>
    <row r="19542" spans="5:5" x14ac:dyDescent="0.35">
      <c r="E19542" s="78"/>
    </row>
    <row r="19543" spans="5:5" x14ac:dyDescent="0.35">
      <c r="E19543" s="78"/>
    </row>
    <row r="19544" spans="5:5" x14ac:dyDescent="0.35">
      <c r="E19544" s="78"/>
    </row>
    <row r="19545" spans="5:5" x14ac:dyDescent="0.35">
      <c r="E19545" s="78"/>
    </row>
    <row r="19546" spans="5:5" x14ac:dyDescent="0.35">
      <c r="E19546" s="78"/>
    </row>
    <row r="19547" spans="5:5" x14ac:dyDescent="0.35">
      <c r="E19547" s="78"/>
    </row>
    <row r="19548" spans="5:5" x14ac:dyDescent="0.35">
      <c r="E19548" s="78"/>
    </row>
    <row r="19549" spans="5:5" x14ac:dyDescent="0.35">
      <c r="E19549" s="78"/>
    </row>
    <row r="19550" spans="5:5" x14ac:dyDescent="0.35">
      <c r="E19550" s="78"/>
    </row>
    <row r="19551" spans="5:5" x14ac:dyDescent="0.35">
      <c r="E19551" s="78"/>
    </row>
    <row r="19552" spans="5:5" x14ac:dyDescent="0.35">
      <c r="E19552" s="78"/>
    </row>
    <row r="19553" spans="5:5" x14ac:dyDescent="0.35">
      <c r="E19553" s="78"/>
    </row>
    <row r="19554" spans="5:5" x14ac:dyDescent="0.35">
      <c r="E19554" s="78"/>
    </row>
    <row r="19555" spans="5:5" x14ac:dyDescent="0.35">
      <c r="E19555" s="78"/>
    </row>
    <row r="19556" spans="5:5" x14ac:dyDescent="0.35">
      <c r="E19556" s="78"/>
    </row>
    <row r="19557" spans="5:5" x14ac:dyDescent="0.35">
      <c r="E19557" s="78"/>
    </row>
    <row r="19558" spans="5:5" x14ac:dyDescent="0.35">
      <c r="E19558" s="78"/>
    </row>
    <row r="19559" spans="5:5" x14ac:dyDescent="0.35">
      <c r="E19559" s="78"/>
    </row>
    <row r="19560" spans="5:5" x14ac:dyDescent="0.35">
      <c r="E19560" s="78"/>
    </row>
    <row r="19561" spans="5:5" x14ac:dyDescent="0.35">
      <c r="E19561" s="78"/>
    </row>
    <row r="19562" spans="5:5" x14ac:dyDescent="0.35">
      <c r="E19562" s="78"/>
    </row>
    <row r="19563" spans="5:5" x14ac:dyDescent="0.35">
      <c r="E19563" s="78"/>
    </row>
    <row r="19564" spans="5:5" x14ac:dyDescent="0.35">
      <c r="E19564" s="78"/>
    </row>
    <row r="19565" spans="5:5" x14ac:dyDescent="0.35">
      <c r="E19565" s="78"/>
    </row>
    <row r="19566" spans="5:5" x14ac:dyDescent="0.35">
      <c r="E19566" s="78"/>
    </row>
    <row r="19567" spans="5:5" x14ac:dyDescent="0.35">
      <c r="E19567" s="78"/>
    </row>
    <row r="19568" spans="5:5" x14ac:dyDescent="0.35">
      <c r="E19568" s="78"/>
    </row>
    <row r="19569" spans="5:5" x14ac:dyDescent="0.35">
      <c r="E19569" s="78"/>
    </row>
    <row r="19570" spans="5:5" x14ac:dyDescent="0.35">
      <c r="E19570" s="78"/>
    </row>
    <row r="19571" spans="5:5" x14ac:dyDescent="0.35">
      <c r="E19571" s="78"/>
    </row>
    <row r="19572" spans="5:5" x14ac:dyDescent="0.35">
      <c r="E19572" s="78"/>
    </row>
    <row r="19573" spans="5:5" x14ac:dyDescent="0.35">
      <c r="E19573" s="78"/>
    </row>
    <row r="19574" spans="5:5" x14ac:dyDescent="0.35">
      <c r="E19574" s="78"/>
    </row>
    <row r="19575" spans="5:5" x14ac:dyDescent="0.35">
      <c r="E19575" s="78"/>
    </row>
    <row r="19576" spans="5:5" x14ac:dyDescent="0.35">
      <c r="E19576" s="78"/>
    </row>
    <row r="19577" spans="5:5" x14ac:dyDescent="0.35">
      <c r="E19577" s="78"/>
    </row>
    <row r="19578" spans="5:5" x14ac:dyDescent="0.35">
      <c r="E19578" s="78"/>
    </row>
    <row r="19579" spans="5:5" x14ac:dyDescent="0.35">
      <c r="E19579" s="78"/>
    </row>
    <row r="19580" spans="5:5" x14ac:dyDescent="0.35">
      <c r="E19580" s="78"/>
    </row>
    <row r="19581" spans="5:5" x14ac:dyDescent="0.35">
      <c r="E19581" s="78"/>
    </row>
    <row r="19582" spans="5:5" x14ac:dyDescent="0.35">
      <c r="E19582" s="78"/>
    </row>
    <row r="19583" spans="5:5" x14ac:dyDescent="0.35">
      <c r="E19583" s="78"/>
    </row>
    <row r="19584" spans="5:5" x14ac:dyDescent="0.35">
      <c r="E19584" s="78"/>
    </row>
    <row r="19585" spans="5:5" x14ac:dyDescent="0.35">
      <c r="E19585" s="78"/>
    </row>
    <row r="19586" spans="5:5" x14ac:dyDescent="0.35">
      <c r="E19586" s="78"/>
    </row>
    <row r="19587" spans="5:5" x14ac:dyDescent="0.35">
      <c r="E19587" s="78"/>
    </row>
    <row r="19588" spans="5:5" x14ac:dyDescent="0.35">
      <c r="E19588" s="78"/>
    </row>
    <row r="19589" spans="5:5" x14ac:dyDescent="0.35">
      <c r="E19589" s="78"/>
    </row>
    <row r="19590" spans="5:5" x14ac:dyDescent="0.35">
      <c r="E19590" s="78"/>
    </row>
    <row r="19591" spans="5:5" x14ac:dyDescent="0.35">
      <c r="E19591" s="78"/>
    </row>
    <row r="19592" spans="5:5" x14ac:dyDescent="0.35">
      <c r="E19592" s="78"/>
    </row>
    <row r="19593" spans="5:5" x14ac:dyDescent="0.35">
      <c r="E19593" s="78"/>
    </row>
    <row r="19594" spans="5:5" x14ac:dyDescent="0.35">
      <c r="E19594" s="78"/>
    </row>
    <row r="19595" spans="5:5" x14ac:dyDescent="0.35">
      <c r="E19595" s="78"/>
    </row>
    <row r="19596" spans="5:5" x14ac:dyDescent="0.35">
      <c r="E19596" s="78"/>
    </row>
    <row r="19597" spans="5:5" x14ac:dyDescent="0.35">
      <c r="E19597" s="78"/>
    </row>
    <row r="19598" spans="5:5" x14ac:dyDescent="0.35">
      <c r="E19598" s="78"/>
    </row>
    <row r="19599" spans="5:5" x14ac:dyDescent="0.35">
      <c r="E19599" s="78"/>
    </row>
    <row r="19600" spans="5:5" x14ac:dyDescent="0.35">
      <c r="E19600" s="78"/>
    </row>
    <row r="19601" spans="5:5" x14ac:dyDescent="0.35">
      <c r="E19601" s="78"/>
    </row>
    <row r="19602" spans="5:5" x14ac:dyDescent="0.35">
      <c r="E19602" s="78"/>
    </row>
    <row r="19603" spans="5:5" x14ac:dyDescent="0.35">
      <c r="E19603" s="78"/>
    </row>
    <row r="19604" spans="5:5" x14ac:dyDescent="0.35">
      <c r="E19604" s="78"/>
    </row>
    <row r="19605" spans="5:5" x14ac:dyDescent="0.35">
      <c r="E19605" s="78"/>
    </row>
    <row r="19606" spans="5:5" x14ac:dyDescent="0.35">
      <c r="E19606" s="78"/>
    </row>
    <row r="19607" spans="5:5" x14ac:dyDescent="0.35">
      <c r="E19607" s="78"/>
    </row>
    <row r="19608" spans="5:5" x14ac:dyDescent="0.35">
      <c r="E19608" s="78"/>
    </row>
    <row r="19609" spans="5:5" x14ac:dyDescent="0.35">
      <c r="E19609" s="78"/>
    </row>
    <row r="19610" spans="5:5" x14ac:dyDescent="0.35">
      <c r="E19610" s="78"/>
    </row>
    <row r="19611" spans="5:5" x14ac:dyDescent="0.35">
      <c r="E19611" s="78"/>
    </row>
    <row r="19612" spans="5:5" x14ac:dyDescent="0.35">
      <c r="E19612" s="78"/>
    </row>
    <row r="19613" spans="5:5" x14ac:dyDescent="0.35">
      <c r="E19613" s="78"/>
    </row>
    <row r="19614" spans="5:5" x14ac:dyDescent="0.35">
      <c r="E19614" s="78"/>
    </row>
    <row r="19615" spans="5:5" x14ac:dyDescent="0.35">
      <c r="E19615" s="78"/>
    </row>
    <row r="19616" spans="5:5" x14ac:dyDescent="0.35">
      <c r="E19616" s="78"/>
    </row>
    <row r="19617" spans="5:5" x14ac:dyDescent="0.35">
      <c r="E19617" s="78"/>
    </row>
    <row r="19618" spans="5:5" x14ac:dyDescent="0.35">
      <c r="E19618" s="78"/>
    </row>
    <row r="19619" spans="5:5" x14ac:dyDescent="0.35">
      <c r="E19619" s="78"/>
    </row>
    <row r="19620" spans="5:5" x14ac:dyDescent="0.35">
      <c r="E19620" s="78"/>
    </row>
    <row r="19621" spans="5:5" x14ac:dyDescent="0.35">
      <c r="E19621" s="78"/>
    </row>
    <row r="19622" spans="5:5" x14ac:dyDescent="0.35">
      <c r="E19622" s="78"/>
    </row>
    <row r="19623" spans="5:5" x14ac:dyDescent="0.35">
      <c r="E19623" s="78"/>
    </row>
    <row r="19624" spans="5:5" x14ac:dyDescent="0.35">
      <c r="E19624" s="78"/>
    </row>
    <row r="19625" spans="5:5" x14ac:dyDescent="0.35">
      <c r="E19625" s="78"/>
    </row>
    <row r="19626" spans="5:5" x14ac:dyDescent="0.35">
      <c r="E19626" s="78"/>
    </row>
    <row r="19627" spans="5:5" x14ac:dyDescent="0.35">
      <c r="E19627" s="78"/>
    </row>
    <row r="19628" spans="5:5" x14ac:dyDescent="0.35">
      <c r="E19628" s="78"/>
    </row>
    <row r="19629" spans="5:5" x14ac:dyDescent="0.35">
      <c r="E19629" s="78"/>
    </row>
    <row r="19630" spans="5:5" x14ac:dyDescent="0.35">
      <c r="E19630" s="78"/>
    </row>
    <row r="19631" spans="5:5" x14ac:dyDescent="0.35">
      <c r="E19631" s="78"/>
    </row>
    <row r="19632" spans="5:5" x14ac:dyDescent="0.35">
      <c r="E19632" s="78"/>
    </row>
    <row r="19633" spans="5:5" x14ac:dyDescent="0.35">
      <c r="E19633" s="78"/>
    </row>
    <row r="19634" spans="5:5" x14ac:dyDescent="0.35">
      <c r="E19634" s="78"/>
    </row>
    <row r="19635" spans="5:5" x14ac:dyDescent="0.35">
      <c r="E19635" s="78"/>
    </row>
    <row r="19636" spans="5:5" x14ac:dyDescent="0.35">
      <c r="E19636" s="78"/>
    </row>
    <row r="19637" spans="5:5" x14ac:dyDescent="0.35">
      <c r="E19637" s="78"/>
    </row>
    <row r="19638" spans="5:5" x14ac:dyDescent="0.35">
      <c r="E19638" s="78"/>
    </row>
    <row r="19639" spans="5:5" x14ac:dyDescent="0.35">
      <c r="E19639" s="78"/>
    </row>
    <row r="19640" spans="5:5" x14ac:dyDescent="0.35">
      <c r="E19640" s="78"/>
    </row>
    <row r="19641" spans="5:5" x14ac:dyDescent="0.35">
      <c r="E19641" s="78"/>
    </row>
    <row r="19642" spans="5:5" x14ac:dyDescent="0.35">
      <c r="E19642" s="78"/>
    </row>
    <row r="19643" spans="5:5" x14ac:dyDescent="0.35">
      <c r="E19643" s="78"/>
    </row>
    <row r="19644" spans="5:5" x14ac:dyDescent="0.35">
      <c r="E19644" s="78"/>
    </row>
    <row r="19645" spans="5:5" x14ac:dyDescent="0.35">
      <c r="E19645" s="78"/>
    </row>
    <row r="19646" spans="5:5" x14ac:dyDescent="0.35">
      <c r="E19646" s="78"/>
    </row>
    <row r="19647" spans="5:5" x14ac:dyDescent="0.35">
      <c r="E19647" s="78"/>
    </row>
    <row r="19648" spans="5:5" x14ac:dyDescent="0.35">
      <c r="E19648" s="78"/>
    </row>
    <row r="19649" spans="5:5" x14ac:dyDescent="0.35">
      <c r="E19649" s="78"/>
    </row>
    <row r="19650" spans="5:5" x14ac:dyDescent="0.35">
      <c r="E19650" s="78"/>
    </row>
    <row r="19651" spans="5:5" x14ac:dyDescent="0.35">
      <c r="E19651" s="78"/>
    </row>
    <row r="19652" spans="5:5" x14ac:dyDescent="0.35">
      <c r="E19652" s="78"/>
    </row>
    <row r="19653" spans="5:5" x14ac:dyDescent="0.35">
      <c r="E19653" s="78"/>
    </row>
    <row r="19654" spans="5:5" x14ac:dyDescent="0.35">
      <c r="E19654" s="78"/>
    </row>
    <row r="19655" spans="5:5" x14ac:dyDescent="0.35">
      <c r="E19655" s="78"/>
    </row>
    <row r="19656" spans="5:5" x14ac:dyDescent="0.35">
      <c r="E19656" s="78"/>
    </row>
    <row r="19657" spans="5:5" x14ac:dyDescent="0.35">
      <c r="E19657" s="78"/>
    </row>
    <row r="19658" spans="5:5" x14ac:dyDescent="0.35">
      <c r="E19658" s="78"/>
    </row>
    <row r="19659" spans="5:5" x14ac:dyDescent="0.35">
      <c r="E19659" s="78"/>
    </row>
    <row r="19660" spans="5:5" x14ac:dyDescent="0.35">
      <c r="E19660" s="78"/>
    </row>
    <row r="19661" spans="5:5" x14ac:dyDescent="0.35">
      <c r="E19661" s="78"/>
    </row>
    <row r="19662" spans="5:5" x14ac:dyDescent="0.35">
      <c r="E19662" s="78"/>
    </row>
    <row r="19663" spans="5:5" x14ac:dyDescent="0.35">
      <c r="E19663" s="78"/>
    </row>
    <row r="19664" spans="5:5" x14ac:dyDescent="0.35">
      <c r="E19664" s="78"/>
    </row>
    <row r="19665" spans="5:5" x14ac:dyDescent="0.35">
      <c r="E19665" s="78"/>
    </row>
    <row r="19666" spans="5:5" x14ac:dyDescent="0.35">
      <c r="E19666" s="78"/>
    </row>
    <row r="19667" spans="5:5" x14ac:dyDescent="0.35">
      <c r="E19667" s="78"/>
    </row>
    <row r="19668" spans="5:5" x14ac:dyDescent="0.35">
      <c r="E19668" s="78"/>
    </row>
    <row r="19669" spans="5:5" x14ac:dyDescent="0.35">
      <c r="E19669" s="78"/>
    </row>
    <row r="19670" spans="5:5" x14ac:dyDescent="0.35">
      <c r="E19670" s="78"/>
    </row>
    <row r="19671" spans="5:5" x14ac:dyDescent="0.35">
      <c r="E19671" s="78"/>
    </row>
    <row r="19672" spans="5:5" x14ac:dyDescent="0.35">
      <c r="E19672" s="78"/>
    </row>
    <row r="19673" spans="5:5" x14ac:dyDescent="0.35">
      <c r="E19673" s="78"/>
    </row>
    <row r="19674" spans="5:5" x14ac:dyDescent="0.35">
      <c r="E19674" s="78"/>
    </row>
    <row r="19675" spans="5:5" x14ac:dyDescent="0.35">
      <c r="E19675" s="78"/>
    </row>
    <row r="19676" spans="5:5" x14ac:dyDescent="0.35">
      <c r="E19676" s="78"/>
    </row>
    <row r="19677" spans="5:5" x14ac:dyDescent="0.35">
      <c r="E19677" s="78"/>
    </row>
    <row r="19678" spans="5:5" x14ac:dyDescent="0.35">
      <c r="E19678" s="78"/>
    </row>
    <row r="19679" spans="5:5" x14ac:dyDescent="0.35">
      <c r="E19679" s="78"/>
    </row>
    <row r="19680" spans="5:5" x14ac:dyDescent="0.35">
      <c r="E19680" s="78"/>
    </row>
    <row r="19681" spans="5:5" x14ac:dyDescent="0.35">
      <c r="E19681" s="78"/>
    </row>
    <row r="19682" spans="5:5" x14ac:dyDescent="0.35">
      <c r="E19682" s="78"/>
    </row>
    <row r="19683" spans="5:5" x14ac:dyDescent="0.35">
      <c r="E19683" s="78"/>
    </row>
    <row r="19684" spans="5:5" x14ac:dyDescent="0.35">
      <c r="E19684" s="78"/>
    </row>
    <row r="19685" spans="5:5" x14ac:dyDescent="0.35">
      <c r="E19685" s="78"/>
    </row>
    <row r="19686" spans="5:5" x14ac:dyDescent="0.35">
      <c r="E19686" s="78"/>
    </row>
    <row r="19687" spans="5:5" x14ac:dyDescent="0.35">
      <c r="E19687" s="78"/>
    </row>
    <row r="19688" spans="5:5" x14ac:dyDescent="0.35">
      <c r="E19688" s="78"/>
    </row>
    <row r="19689" spans="5:5" x14ac:dyDescent="0.35">
      <c r="E19689" s="78"/>
    </row>
    <row r="19690" spans="5:5" x14ac:dyDescent="0.35">
      <c r="E19690" s="78"/>
    </row>
    <row r="19691" spans="5:5" x14ac:dyDescent="0.35">
      <c r="E19691" s="78"/>
    </row>
    <row r="19692" spans="5:5" x14ac:dyDescent="0.35">
      <c r="E19692" s="78"/>
    </row>
    <row r="19693" spans="5:5" x14ac:dyDescent="0.35">
      <c r="E19693" s="78"/>
    </row>
    <row r="19694" spans="5:5" x14ac:dyDescent="0.35">
      <c r="E19694" s="78"/>
    </row>
    <row r="19695" spans="5:5" x14ac:dyDescent="0.35">
      <c r="E19695" s="78"/>
    </row>
    <row r="19696" spans="5:5" x14ac:dyDescent="0.35">
      <c r="E19696" s="78"/>
    </row>
    <row r="19697" spans="5:5" x14ac:dyDescent="0.35">
      <c r="E19697" s="78"/>
    </row>
    <row r="19698" spans="5:5" x14ac:dyDescent="0.35">
      <c r="E19698" s="78"/>
    </row>
    <row r="19699" spans="5:5" x14ac:dyDescent="0.35">
      <c r="E19699" s="78"/>
    </row>
    <row r="19700" spans="5:5" x14ac:dyDescent="0.35">
      <c r="E19700" s="78"/>
    </row>
    <row r="19701" spans="5:5" x14ac:dyDescent="0.35">
      <c r="E19701" s="78"/>
    </row>
    <row r="19702" spans="5:5" x14ac:dyDescent="0.35">
      <c r="E19702" s="78"/>
    </row>
    <row r="19703" spans="5:5" x14ac:dyDescent="0.35">
      <c r="E19703" s="78"/>
    </row>
    <row r="19704" spans="5:5" x14ac:dyDescent="0.35">
      <c r="E19704" s="78"/>
    </row>
    <row r="19705" spans="5:5" x14ac:dyDescent="0.35">
      <c r="E19705" s="78"/>
    </row>
    <row r="19706" spans="5:5" x14ac:dyDescent="0.35">
      <c r="E19706" s="78"/>
    </row>
    <row r="19707" spans="5:5" x14ac:dyDescent="0.35">
      <c r="E19707" s="78"/>
    </row>
    <row r="19708" spans="5:5" x14ac:dyDescent="0.35">
      <c r="E19708" s="78"/>
    </row>
    <row r="19709" spans="5:5" x14ac:dyDescent="0.35">
      <c r="E19709" s="78"/>
    </row>
    <row r="19710" spans="5:5" x14ac:dyDescent="0.35">
      <c r="E19710" s="78"/>
    </row>
    <row r="19711" spans="5:5" x14ac:dyDescent="0.35">
      <c r="E19711" s="78"/>
    </row>
    <row r="19712" spans="5:5" x14ac:dyDescent="0.35">
      <c r="E19712" s="78"/>
    </row>
    <row r="19713" spans="5:5" x14ac:dyDescent="0.35">
      <c r="E19713" s="78"/>
    </row>
    <row r="19714" spans="5:5" x14ac:dyDescent="0.35">
      <c r="E19714" s="78"/>
    </row>
    <row r="19715" spans="5:5" x14ac:dyDescent="0.35">
      <c r="E19715" s="78"/>
    </row>
    <row r="19716" spans="5:5" x14ac:dyDescent="0.35">
      <c r="E19716" s="78"/>
    </row>
    <row r="19717" spans="5:5" x14ac:dyDescent="0.35">
      <c r="E19717" s="78"/>
    </row>
    <row r="19718" spans="5:5" x14ac:dyDescent="0.35">
      <c r="E19718" s="78"/>
    </row>
    <row r="19719" spans="5:5" x14ac:dyDescent="0.35">
      <c r="E19719" s="78"/>
    </row>
    <row r="19720" spans="5:5" x14ac:dyDescent="0.35">
      <c r="E19720" s="78"/>
    </row>
    <row r="19721" spans="5:5" x14ac:dyDescent="0.35">
      <c r="E19721" s="78"/>
    </row>
    <row r="19722" spans="5:5" x14ac:dyDescent="0.35">
      <c r="E19722" s="78"/>
    </row>
    <row r="19723" spans="5:5" x14ac:dyDescent="0.35">
      <c r="E19723" s="78"/>
    </row>
    <row r="19724" spans="5:5" x14ac:dyDescent="0.35">
      <c r="E19724" s="78"/>
    </row>
    <row r="19725" spans="5:5" x14ac:dyDescent="0.35">
      <c r="E19725" s="78"/>
    </row>
    <row r="19726" spans="5:5" x14ac:dyDescent="0.35">
      <c r="E19726" s="78"/>
    </row>
    <row r="19727" spans="5:5" x14ac:dyDescent="0.35">
      <c r="E19727" s="78"/>
    </row>
    <row r="19728" spans="5:5" x14ac:dyDescent="0.35">
      <c r="E19728" s="78"/>
    </row>
    <row r="19729" spans="5:5" x14ac:dyDescent="0.35">
      <c r="E19729" s="78"/>
    </row>
    <row r="19730" spans="5:5" x14ac:dyDescent="0.35">
      <c r="E19730" s="78"/>
    </row>
    <row r="19731" spans="5:5" x14ac:dyDescent="0.35">
      <c r="E19731" s="78"/>
    </row>
    <row r="19732" spans="5:5" x14ac:dyDescent="0.35">
      <c r="E19732" s="78"/>
    </row>
    <row r="19733" spans="5:5" x14ac:dyDescent="0.35">
      <c r="E19733" s="78"/>
    </row>
    <row r="19734" spans="5:5" x14ac:dyDescent="0.35">
      <c r="E19734" s="78"/>
    </row>
    <row r="19735" spans="5:5" x14ac:dyDescent="0.35">
      <c r="E19735" s="78"/>
    </row>
    <row r="19736" spans="5:5" x14ac:dyDescent="0.35">
      <c r="E19736" s="78"/>
    </row>
    <row r="19737" spans="5:5" x14ac:dyDescent="0.35">
      <c r="E19737" s="78"/>
    </row>
    <row r="19738" spans="5:5" x14ac:dyDescent="0.35">
      <c r="E19738" s="78"/>
    </row>
    <row r="19739" spans="5:5" x14ac:dyDescent="0.35">
      <c r="E19739" s="78"/>
    </row>
    <row r="19740" spans="5:5" x14ac:dyDescent="0.35">
      <c r="E19740" s="78"/>
    </row>
    <row r="19741" spans="5:5" x14ac:dyDescent="0.35">
      <c r="E19741" s="78"/>
    </row>
    <row r="19742" spans="5:5" x14ac:dyDescent="0.35">
      <c r="E19742" s="78"/>
    </row>
    <row r="19743" spans="5:5" x14ac:dyDescent="0.35">
      <c r="E19743" s="78"/>
    </row>
    <row r="19744" spans="5:5" x14ac:dyDescent="0.35">
      <c r="E19744" s="78"/>
    </row>
    <row r="19745" spans="5:5" x14ac:dyDescent="0.35">
      <c r="E19745" s="78"/>
    </row>
    <row r="19746" spans="5:5" x14ac:dyDescent="0.35">
      <c r="E19746" s="78"/>
    </row>
    <row r="19747" spans="5:5" x14ac:dyDescent="0.35">
      <c r="E19747" s="78"/>
    </row>
    <row r="19748" spans="5:5" x14ac:dyDescent="0.35">
      <c r="E19748" s="78"/>
    </row>
    <row r="19749" spans="5:5" x14ac:dyDescent="0.35">
      <c r="E19749" s="78"/>
    </row>
    <row r="19750" spans="5:5" x14ac:dyDescent="0.35">
      <c r="E19750" s="78"/>
    </row>
    <row r="19751" spans="5:5" x14ac:dyDescent="0.35">
      <c r="E19751" s="78"/>
    </row>
    <row r="19752" spans="5:5" x14ac:dyDescent="0.35">
      <c r="E19752" s="78"/>
    </row>
    <row r="19753" spans="5:5" x14ac:dyDescent="0.35">
      <c r="E19753" s="78"/>
    </row>
    <row r="19754" spans="5:5" x14ac:dyDescent="0.35">
      <c r="E19754" s="78"/>
    </row>
    <row r="19755" spans="5:5" x14ac:dyDescent="0.35">
      <c r="E19755" s="78"/>
    </row>
    <row r="19756" spans="5:5" x14ac:dyDescent="0.35">
      <c r="E19756" s="78"/>
    </row>
    <row r="19757" spans="5:5" x14ac:dyDescent="0.35">
      <c r="E19757" s="78"/>
    </row>
    <row r="19758" spans="5:5" x14ac:dyDescent="0.35">
      <c r="E19758" s="78"/>
    </row>
    <row r="19759" spans="5:5" x14ac:dyDescent="0.35">
      <c r="E19759" s="78"/>
    </row>
    <row r="19760" spans="5:5" x14ac:dyDescent="0.35">
      <c r="E19760" s="78"/>
    </row>
    <row r="19761" spans="5:5" x14ac:dyDescent="0.35">
      <c r="E19761" s="78"/>
    </row>
    <row r="19762" spans="5:5" x14ac:dyDescent="0.35">
      <c r="E19762" s="78"/>
    </row>
    <row r="19763" spans="5:5" x14ac:dyDescent="0.35">
      <c r="E19763" s="78"/>
    </row>
    <row r="19764" spans="5:5" x14ac:dyDescent="0.35">
      <c r="E19764" s="78"/>
    </row>
    <row r="19765" spans="5:5" x14ac:dyDescent="0.35">
      <c r="E19765" s="78"/>
    </row>
    <row r="19766" spans="5:5" x14ac:dyDescent="0.35">
      <c r="E19766" s="78"/>
    </row>
    <row r="19767" spans="5:5" x14ac:dyDescent="0.35">
      <c r="E19767" s="78"/>
    </row>
    <row r="19768" spans="5:5" x14ac:dyDescent="0.35">
      <c r="E19768" s="78"/>
    </row>
    <row r="19769" spans="5:5" x14ac:dyDescent="0.35">
      <c r="E19769" s="78"/>
    </row>
    <row r="19770" spans="5:5" x14ac:dyDescent="0.35">
      <c r="E19770" s="78"/>
    </row>
    <row r="19771" spans="5:5" x14ac:dyDescent="0.35">
      <c r="E19771" s="78"/>
    </row>
    <row r="19772" spans="5:5" x14ac:dyDescent="0.35">
      <c r="E19772" s="78"/>
    </row>
    <row r="19773" spans="5:5" x14ac:dyDescent="0.35">
      <c r="E19773" s="78"/>
    </row>
    <row r="19774" spans="5:5" x14ac:dyDescent="0.35">
      <c r="E19774" s="78"/>
    </row>
    <row r="19775" spans="5:5" x14ac:dyDescent="0.35">
      <c r="E19775" s="78"/>
    </row>
    <row r="19776" spans="5:5" x14ac:dyDescent="0.35">
      <c r="E19776" s="78"/>
    </row>
    <row r="19777" spans="5:5" x14ac:dyDescent="0.35">
      <c r="E19777" s="78"/>
    </row>
    <row r="19778" spans="5:5" x14ac:dyDescent="0.35">
      <c r="E19778" s="78"/>
    </row>
    <row r="19779" spans="5:5" x14ac:dyDescent="0.35">
      <c r="E19779" s="78"/>
    </row>
    <row r="19780" spans="5:5" x14ac:dyDescent="0.35">
      <c r="E19780" s="78"/>
    </row>
    <row r="19781" spans="5:5" x14ac:dyDescent="0.35">
      <c r="E19781" s="78"/>
    </row>
    <row r="19782" spans="5:5" x14ac:dyDescent="0.35">
      <c r="E19782" s="78"/>
    </row>
    <row r="19783" spans="5:5" x14ac:dyDescent="0.35">
      <c r="E19783" s="78"/>
    </row>
    <row r="19784" spans="5:5" x14ac:dyDescent="0.35">
      <c r="E19784" s="78"/>
    </row>
    <row r="19785" spans="5:5" x14ac:dyDescent="0.35">
      <c r="E19785" s="78"/>
    </row>
    <row r="19786" spans="5:5" x14ac:dyDescent="0.35">
      <c r="E19786" s="78"/>
    </row>
    <row r="19787" spans="5:5" x14ac:dyDescent="0.35">
      <c r="E19787" s="78"/>
    </row>
    <row r="19788" spans="5:5" x14ac:dyDescent="0.35">
      <c r="E19788" s="78"/>
    </row>
    <row r="19789" spans="5:5" x14ac:dyDescent="0.35">
      <c r="E19789" s="78"/>
    </row>
    <row r="19790" spans="5:5" x14ac:dyDescent="0.35">
      <c r="E19790" s="78"/>
    </row>
    <row r="19791" spans="5:5" x14ac:dyDescent="0.35">
      <c r="E19791" s="78"/>
    </row>
    <row r="19792" spans="5:5" x14ac:dyDescent="0.35">
      <c r="E19792" s="78"/>
    </row>
    <row r="19793" spans="5:5" x14ac:dyDescent="0.35">
      <c r="E19793" s="78"/>
    </row>
    <row r="19794" spans="5:5" x14ac:dyDescent="0.35">
      <c r="E19794" s="78"/>
    </row>
    <row r="19795" spans="5:5" x14ac:dyDescent="0.35">
      <c r="E19795" s="78"/>
    </row>
    <row r="19796" spans="5:5" x14ac:dyDescent="0.35">
      <c r="E19796" s="78"/>
    </row>
    <row r="19797" spans="5:5" x14ac:dyDescent="0.35">
      <c r="E19797" s="78"/>
    </row>
    <row r="19798" spans="5:5" x14ac:dyDescent="0.35">
      <c r="E19798" s="78"/>
    </row>
    <row r="19799" spans="5:5" x14ac:dyDescent="0.35">
      <c r="E19799" s="78"/>
    </row>
    <row r="19800" spans="5:5" x14ac:dyDescent="0.35">
      <c r="E19800" s="78"/>
    </row>
    <row r="19801" spans="5:5" x14ac:dyDescent="0.35">
      <c r="E19801" s="78"/>
    </row>
    <row r="19802" spans="5:5" x14ac:dyDescent="0.35">
      <c r="E19802" s="78"/>
    </row>
    <row r="19803" spans="5:5" x14ac:dyDescent="0.35">
      <c r="E19803" s="78"/>
    </row>
    <row r="19804" spans="5:5" x14ac:dyDescent="0.35">
      <c r="E19804" s="78"/>
    </row>
    <row r="19805" spans="5:5" x14ac:dyDescent="0.35">
      <c r="E19805" s="78"/>
    </row>
    <row r="19806" spans="5:5" x14ac:dyDescent="0.35">
      <c r="E19806" s="78"/>
    </row>
    <row r="19807" spans="5:5" x14ac:dyDescent="0.35">
      <c r="E19807" s="78"/>
    </row>
    <row r="19808" spans="5:5" x14ac:dyDescent="0.35">
      <c r="E19808" s="78"/>
    </row>
    <row r="19809" spans="5:5" x14ac:dyDescent="0.35">
      <c r="E19809" s="78"/>
    </row>
    <row r="19810" spans="5:5" x14ac:dyDescent="0.35">
      <c r="E19810" s="78"/>
    </row>
    <row r="19811" spans="5:5" x14ac:dyDescent="0.35">
      <c r="E19811" s="78"/>
    </row>
    <row r="19812" spans="5:5" x14ac:dyDescent="0.35">
      <c r="E19812" s="78"/>
    </row>
    <row r="19813" spans="5:5" x14ac:dyDescent="0.35">
      <c r="E19813" s="78"/>
    </row>
    <row r="19814" spans="5:5" x14ac:dyDescent="0.35">
      <c r="E19814" s="78"/>
    </row>
    <row r="19815" spans="5:5" x14ac:dyDescent="0.35">
      <c r="E19815" s="78"/>
    </row>
    <row r="19816" spans="5:5" x14ac:dyDescent="0.35">
      <c r="E19816" s="78"/>
    </row>
    <row r="19817" spans="5:5" x14ac:dyDescent="0.35">
      <c r="E19817" s="78"/>
    </row>
    <row r="19818" spans="5:5" x14ac:dyDescent="0.35">
      <c r="E19818" s="78"/>
    </row>
    <row r="19819" spans="5:5" x14ac:dyDescent="0.35">
      <c r="E19819" s="78"/>
    </row>
    <row r="19820" spans="5:5" x14ac:dyDescent="0.35">
      <c r="E19820" s="78"/>
    </row>
    <row r="19821" spans="5:5" x14ac:dyDescent="0.35">
      <c r="E19821" s="78"/>
    </row>
    <row r="19822" spans="5:5" x14ac:dyDescent="0.35">
      <c r="E19822" s="78"/>
    </row>
    <row r="19823" spans="5:5" x14ac:dyDescent="0.35">
      <c r="E19823" s="78"/>
    </row>
    <row r="19824" spans="5:5" x14ac:dyDescent="0.35">
      <c r="E19824" s="78"/>
    </row>
    <row r="19825" spans="5:5" x14ac:dyDescent="0.35">
      <c r="E19825" s="78"/>
    </row>
    <row r="19826" spans="5:5" x14ac:dyDescent="0.35">
      <c r="E19826" s="78"/>
    </row>
    <row r="19827" spans="5:5" x14ac:dyDescent="0.35">
      <c r="E19827" s="78"/>
    </row>
    <row r="19828" spans="5:5" x14ac:dyDescent="0.35">
      <c r="E19828" s="78"/>
    </row>
    <row r="19829" spans="5:5" x14ac:dyDescent="0.35">
      <c r="E19829" s="78"/>
    </row>
    <row r="19830" spans="5:5" x14ac:dyDescent="0.35">
      <c r="E19830" s="78"/>
    </row>
    <row r="19831" spans="5:5" x14ac:dyDescent="0.35">
      <c r="E19831" s="78"/>
    </row>
    <row r="19832" spans="5:5" x14ac:dyDescent="0.35">
      <c r="E19832" s="78"/>
    </row>
    <row r="19833" spans="5:5" x14ac:dyDescent="0.35">
      <c r="E19833" s="78"/>
    </row>
    <row r="19834" spans="5:5" x14ac:dyDescent="0.35">
      <c r="E19834" s="78"/>
    </row>
    <row r="19835" spans="5:5" x14ac:dyDescent="0.35">
      <c r="E19835" s="78"/>
    </row>
    <row r="19836" spans="5:5" x14ac:dyDescent="0.35">
      <c r="E19836" s="78"/>
    </row>
    <row r="19837" spans="5:5" x14ac:dyDescent="0.35">
      <c r="E19837" s="78"/>
    </row>
    <row r="19838" spans="5:5" x14ac:dyDescent="0.35">
      <c r="E19838" s="78"/>
    </row>
    <row r="19839" spans="5:5" x14ac:dyDescent="0.35">
      <c r="E19839" s="78"/>
    </row>
    <row r="19840" spans="5:5" x14ac:dyDescent="0.35">
      <c r="E19840" s="78"/>
    </row>
    <row r="19841" spans="5:5" x14ac:dyDescent="0.35">
      <c r="E19841" s="78"/>
    </row>
    <row r="19842" spans="5:5" x14ac:dyDescent="0.35">
      <c r="E19842" s="78"/>
    </row>
    <row r="19843" spans="5:5" x14ac:dyDescent="0.35">
      <c r="E19843" s="78"/>
    </row>
    <row r="19844" spans="5:5" x14ac:dyDescent="0.35">
      <c r="E19844" s="78"/>
    </row>
    <row r="19845" spans="5:5" x14ac:dyDescent="0.35">
      <c r="E19845" s="78"/>
    </row>
    <row r="19846" spans="5:5" x14ac:dyDescent="0.35">
      <c r="E19846" s="78"/>
    </row>
    <row r="19847" spans="5:5" x14ac:dyDescent="0.35">
      <c r="E19847" s="78"/>
    </row>
    <row r="19848" spans="5:5" x14ac:dyDescent="0.35">
      <c r="E19848" s="78"/>
    </row>
    <row r="19849" spans="5:5" x14ac:dyDescent="0.35">
      <c r="E19849" s="78"/>
    </row>
    <row r="19850" spans="5:5" x14ac:dyDescent="0.35">
      <c r="E19850" s="78"/>
    </row>
    <row r="19851" spans="5:5" x14ac:dyDescent="0.35">
      <c r="E19851" s="78"/>
    </row>
    <row r="19852" spans="5:5" x14ac:dyDescent="0.35">
      <c r="E19852" s="78"/>
    </row>
    <row r="19853" spans="5:5" x14ac:dyDescent="0.35">
      <c r="E19853" s="78"/>
    </row>
    <row r="19854" spans="5:5" x14ac:dyDescent="0.35">
      <c r="E19854" s="78"/>
    </row>
    <row r="19855" spans="5:5" x14ac:dyDescent="0.35">
      <c r="E19855" s="78"/>
    </row>
    <row r="19856" spans="5:5" x14ac:dyDescent="0.35">
      <c r="E19856" s="78"/>
    </row>
    <row r="19857" spans="5:5" x14ac:dyDescent="0.35">
      <c r="E19857" s="78"/>
    </row>
    <row r="19858" spans="5:5" x14ac:dyDescent="0.35">
      <c r="E19858" s="78"/>
    </row>
    <row r="19859" spans="5:5" x14ac:dyDescent="0.35">
      <c r="E19859" s="78"/>
    </row>
    <row r="19860" spans="5:5" x14ac:dyDescent="0.35">
      <c r="E19860" s="78"/>
    </row>
    <row r="19861" spans="5:5" x14ac:dyDescent="0.35">
      <c r="E19861" s="78"/>
    </row>
    <row r="19862" spans="5:5" x14ac:dyDescent="0.35">
      <c r="E19862" s="78"/>
    </row>
    <row r="19863" spans="5:5" x14ac:dyDescent="0.35">
      <c r="E19863" s="78"/>
    </row>
    <row r="19864" spans="5:5" x14ac:dyDescent="0.35">
      <c r="E19864" s="78"/>
    </row>
    <row r="19865" spans="5:5" x14ac:dyDescent="0.35">
      <c r="E19865" s="78"/>
    </row>
    <row r="19866" spans="5:5" x14ac:dyDescent="0.35">
      <c r="E19866" s="78"/>
    </row>
    <row r="19867" spans="5:5" x14ac:dyDescent="0.35">
      <c r="E19867" s="78"/>
    </row>
    <row r="19868" spans="5:5" x14ac:dyDescent="0.35">
      <c r="E19868" s="78"/>
    </row>
    <row r="19869" spans="5:5" x14ac:dyDescent="0.35">
      <c r="E19869" s="78"/>
    </row>
    <row r="19870" spans="5:5" x14ac:dyDescent="0.35">
      <c r="E19870" s="78"/>
    </row>
    <row r="19871" spans="5:5" x14ac:dyDescent="0.35">
      <c r="E19871" s="78"/>
    </row>
    <row r="19872" spans="5:5" x14ac:dyDescent="0.35">
      <c r="E19872" s="78"/>
    </row>
    <row r="19873" spans="5:5" x14ac:dyDescent="0.35">
      <c r="E19873" s="78"/>
    </row>
    <row r="19874" spans="5:5" x14ac:dyDescent="0.35">
      <c r="E19874" s="78"/>
    </row>
    <row r="19875" spans="5:5" x14ac:dyDescent="0.35">
      <c r="E19875" s="78"/>
    </row>
    <row r="19876" spans="5:5" x14ac:dyDescent="0.35">
      <c r="E19876" s="78"/>
    </row>
    <row r="19877" spans="5:5" x14ac:dyDescent="0.35">
      <c r="E19877" s="78"/>
    </row>
    <row r="19878" spans="5:5" x14ac:dyDescent="0.35">
      <c r="E19878" s="78"/>
    </row>
    <row r="19879" spans="5:5" x14ac:dyDescent="0.35">
      <c r="E19879" s="78"/>
    </row>
    <row r="19880" spans="5:5" x14ac:dyDescent="0.35">
      <c r="E19880" s="78"/>
    </row>
    <row r="19881" spans="5:5" x14ac:dyDescent="0.35">
      <c r="E19881" s="78"/>
    </row>
    <row r="19882" spans="5:5" x14ac:dyDescent="0.35">
      <c r="E19882" s="78"/>
    </row>
    <row r="19883" spans="5:5" x14ac:dyDescent="0.35">
      <c r="E19883" s="78"/>
    </row>
    <row r="19884" spans="5:5" x14ac:dyDescent="0.35">
      <c r="E19884" s="78"/>
    </row>
    <row r="19885" spans="5:5" x14ac:dyDescent="0.35">
      <c r="E19885" s="78"/>
    </row>
    <row r="19886" spans="5:5" x14ac:dyDescent="0.35">
      <c r="E19886" s="78"/>
    </row>
    <row r="19887" spans="5:5" x14ac:dyDescent="0.35">
      <c r="E19887" s="78"/>
    </row>
    <row r="19888" spans="5:5" x14ac:dyDescent="0.35">
      <c r="E19888" s="78"/>
    </row>
    <row r="19889" spans="5:5" x14ac:dyDescent="0.35">
      <c r="E19889" s="78"/>
    </row>
    <row r="19890" spans="5:5" x14ac:dyDescent="0.35">
      <c r="E19890" s="78"/>
    </row>
    <row r="19891" spans="5:5" x14ac:dyDescent="0.35">
      <c r="E19891" s="78"/>
    </row>
    <row r="19892" spans="5:5" x14ac:dyDescent="0.35">
      <c r="E19892" s="78"/>
    </row>
    <row r="19893" spans="5:5" x14ac:dyDescent="0.35">
      <c r="E19893" s="78"/>
    </row>
    <row r="19894" spans="5:5" x14ac:dyDescent="0.35">
      <c r="E19894" s="78"/>
    </row>
    <row r="19895" spans="5:5" x14ac:dyDescent="0.35">
      <c r="E19895" s="78"/>
    </row>
    <row r="19896" spans="5:5" x14ac:dyDescent="0.35">
      <c r="E19896" s="78"/>
    </row>
    <row r="19897" spans="5:5" x14ac:dyDescent="0.35">
      <c r="E19897" s="78"/>
    </row>
    <row r="19898" spans="5:5" x14ac:dyDescent="0.35">
      <c r="E19898" s="78"/>
    </row>
    <row r="19899" spans="5:5" x14ac:dyDescent="0.35">
      <c r="E19899" s="78"/>
    </row>
    <row r="19900" spans="5:5" x14ac:dyDescent="0.35">
      <c r="E19900" s="78"/>
    </row>
    <row r="19901" spans="5:5" x14ac:dyDescent="0.35">
      <c r="E19901" s="78"/>
    </row>
    <row r="19902" spans="5:5" x14ac:dyDescent="0.35">
      <c r="E19902" s="78"/>
    </row>
    <row r="19903" spans="5:5" x14ac:dyDescent="0.35">
      <c r="E19903" s="78"/>
    </row>
    <row r="19904" spans="5:5" x14ac:dyDescent="0.35">
      <c r="E19904" s="78"/>
    </row>
    <row r="19905" spans="5:5" x14ac:dyDescent="0.35">
      <c r="E19905" s="78"/>
    </row>
    <row r="19906" spans="5:5" x14ac:dyDescent="0.35">
      <c r="E19906" s="78"/>
    </row>
    <row r="19907" spans="5:5" x14ac:dyDescent="0.35">
      <c r="E19907" s="78"/>
    </row>
    <row r="19908" spans="5:5" x14ac:dyDescent="0.35">
      <c r="E19908" s="78"/>
    </row>
    <row r="19909" spans="5:5" x14ac:dyDescent="0.35">
      <c r="E19909" s="78"/>
    </row>
    <row r="19910" spans="5:5" x14ac:dyDescent="0.35">
      <c r="E19910" s="78"/>
    </row>
    <row r="19911" spans="5:5" x14ac:dyDescent="0.35">
      <c r="E19911" s="78"/>
    </row>
    <row r="19912" spans="5:5" x14ac:dyDescent="0.35">
      <c r="E19912" s="78"/>
    </row>
    <row r="19913" spans="5:5" x14ac:dyDescent="0.35">
      <c r="E19913" s="78"/>
    </row>
    <row r="19914" spans="5:5" x14ac:dyDescent="0.35">
      <c r="E19914" s="78"/>
    </row>
    <row r="19915" spans="5:5" x14ac:dyDescent="0.35">
      <c r="E19915" s="78"/>
    </row>
    <row r="19916" spans="5:5" x14ac:dyDescent="0.35">
      <c r="E19916" s="78"/>
    </row>
    <row r="19917" spans="5:5" x14ac:dyDescent="0.35">
      <c r="E19917" s="78"/>
    </row>
    <row r="19918" spans="5:5" x14ac:dyDescent="0.35">
      <c r="E19918" s="78"/>
    </row>
    <row r="19919" spans="5:5" x14ac:dyDescent="0.35">
      <c r="E19919" s="78"/>
    </row>
    <row r="19920" spans="5:5" x14ac:dyDescent="0.35">
      <c r="E19920" s="78"/>
    </row>
    <row r="19921" spans="5:5" x14ac:dyDescent="0.35">
      <c r="E19921" s="78"/>
    </row>
    <row r="19922" spans="5:5" x14ac:dyDescent="0.35">
      <c r="E19922" s="78"/>
    </row>
    <row r="19923" spans="5:5" x14ac:dyDescent="0.35">
      <c r="E19923" s="78"/>
    </row>
    <row r="19924" spans="5:5" x14ac:dyDescent="0.35">
      <c r="E19924" s="78"/>
    </row>
    <row r="19925" spans="5:5" x14ac:dyDescent="0.35">
      <c r="E19925" s="78"/>
    </row>
    <row r="19926" spans="5:5" x14ac:dyDescent="0.35">
      <c r="E19926" s="78"/>
    </row>
    <row r="19927" spans="5:5" x14ac:dyDescent="0.35">
      <c r="E19927" s="78"/>
    </row>
    <row r="19928" spans="5:5" x14ac:dyDescent="0.35">
      <c r="E19928" s="78"/>
    </row>
    <row r="19929" spans="5:5" x14ac:dyDescent="0.35">
      <c r="E19929" s="78"/>
    </row>
    <row r="19930" spans="5:5" x14ac:dyDescent="0.35">
      <c r="E19930" s="78"/>
    </row>
    <row r="19931" spans="5:5" x14ac:dyDescent="0.35">
      <c r="E19931" s="78"/>
    </row>
    <row r="19932" spans="5:5" x14ac:dyDescent="0.35">
      <c r="E19932" s="78"/>
    </row>
    <row r="19933" spans="5:5" x14ac:dyDescent="0.35">
      <c r="E19933" s="78"/>
    </row>
    <row r="19934" spans="5:5" x14ac:dyDescent="0.35">
      <c r="E19934" s="78"/>
    </row>
    <row r="19935" spans="5:5" x14ac:dyDescent="0.35">
      <c r="E19935" s="78"/>
    </row>
    <row r="19936" spans="5:5" x14ac:dyDescent="0.35">
      <c r="E19936" s="78"/>
    </row>
    <row r="19937" spans="5:5" x14ac:dyDescent="0.35">
      <c r="E19937" s="78"/>
    </row>
    <row r="19938" spans="5:5" x14ac:dyDescent="0.35">
      <c r="E19938" s="78"/>
    </row>
    <row r="19939" spans="5:5" x14ac:dyDescent="0.35">
      <c r="E19939" s="78"/>
    </row>
    <row r="19940" spans="5:5" x14ac:dyDescent="0.35">
      <c r="E19940" s="78"/>
    </row>
    <row r="19941" spans="5:5" x14ac:dyDescent="0.35">
      <c r="E19941" s="78"/>
    </row>
    <row r="19942" spans="5:5" x14ac:dyDescent="0.35">
      <c r="E19942" s="78"/>
    </row>
    <row r="19943" spans="5:5" x14ac:dyDescent="0.35">
      <c r="E19943" s="78"/>
    </row>
    <row r="19944" spans="5:5" x14ac:dyDescent="0.35">
      <c r="E19944" s="78"/>
    </row>
    <row r="19945" spans="5:5" x14ac:dyDescent="0.35">
      <c r="E19945" s="78"/>
    </row>
    <row r="19946" spans="5:5" x14ac:dyDescent="0.35">
      <c r="E19946" s="78"/>
    </row>
    <row r="19947" spans="5:5" x14ac:dyDescent="0.35">
      <c r="E19947" s="78"/>
    </row>
    <row r="19948" spans="5:5" x14ac:dyDescent="0.35">
      <c r="E19948" s="78"/>
    </row>
    <row r="19949" spans="5:5" x14ac:dyDescent="0.35">
      <c r="E19949" s="78"/>
    </row>
    <row r="19950" spans="5:5" x14ac:dyDescent="0.35">
      <c r="E19950" s="78"/>
    </row>
    <row r="19951" spans="5:5" x14ac:dyDescent="0.35">
      <c r="E19951" s="78"/>
    </row>
    <row r="19952" spans="5:5" x14ac:dyDescent="0.35">
      <c r="E19952" s="78"/>
    </row>
    <row r="19953" spans="5:5" x14ac:dyDescent="0.35">
      <c r="E19953" s="78"/>
    </row>
    <row r="19954" spans="5:5" x14ac:dyDescent="0.35">
      <c r="E19954" s="78"/>
    </row>
    <row r="19955" spans="5:5" x14ac:dyDescent="0.35">
      <c r="E19955" s="78"/>
    </row>
    <row r="19956" spans="5:5" x14ac:dyDescent="0.35">
      <c r="E19956" s="78"/>
    </row>
    <row r="19957" spans="5:5" x14ac:dyDescent="0.35">
      <c r="E19957" s="78"/>
    </row>
    <row r="19958" spans="5:5" x14ac:dyDescent="0.35">
      <c r="E19958" s="78"/>
    </row>
    <row r="19959" spans="5:5" x14ac:dyDescent="0.35">
      <c r="E19959" s="78"/>
    </row>
    <row r="19960" spans="5:5" x14ac:dyDescent="0.35">
      <c r="E19960" s="78"/>
    </row>
    <row r="19961" spans="5:5" x14ac:dyDescent="0.35">
      <c r="E19961" s="78"/>
    </row>
    <row r="19962" spans="5:5" x14ac:dyDescent="0.35">
      <c r="E19962" s="78"/>
    </row>
    <row r="19963" spans="5:5" x14ac:dyDescent="0.35">
      <c r="E19963" s="78"/>
    </row>
    <row r="19964" spans="5:5" x14ac:dyDescent="0.35">
      <c r="E19964" s="78"/>
    </row>
    <row r="19965" spans="5:5" x14ac:dyDescent="0.35">
      <c r="E19965" s="78"/>
    </row>
    <row r="19966" spans="5:5" x14ac:dyDescent="0.35">
      <c r="E19966" s="78"/>
    </row>
    <row r="19967" spans="5:5" x14ac:dyDescent="0.35">
      <c r="E19967" s="78"/>
    </row>
    <row r="19968" spans="5:5" x14ac:dyDescent="0.35">
      <c r="E19968" s="78"/>
    </row>
    <row r="19969" spans="5:5" x14ac:dyDescent="0.35">
      <c r="E19969" s="78"/>
    </row>
    <row r="19970" spans="5:5" x14ac:dyDescent="0.35">
      <c r="E19970" s="78"/>
    </row>
    <row r="19971" spans="5:5" x14ac:dyDescent="0.35">
      <c r="E19971" s="78"/>
    </row>
    <row r="19972" spans="5:5" x14ac:dyDescent="0.35">
      <c r="E19972" s="78"/>
    </row>
    <row r="19973" spans="5:5" x14ac:dyDescent="0.35">
      <c r="E19973" s="78"/>
    </row>
    <row r="19974" spans="5:5" x14ac:dyDescent="0.35">
      <c r="E19974" s="78"/>
    </row>
    <row r="19975" spans="5:5" x14ac:dyDescent="0.35">
      <c r="E19975" s="78"/>
    </row>
    <row r="19976" spans="5:5" x14ac:dyDescent="0.35">
      <c r="E19976" s="78"/>
    </row>
    <row r="19977" spans="5:5" x14ac:dyDescent="0.35">
      <c r="E19977" s="78"/>
    </row>
    <row r="19978" spans="5:5" x14ac:dyDescent="0.35">
      <c r="E19978" s="78"/>
    </row>
    <row r="19979" spans="5:5" x14ac:dyDescent="0.35">
      <c r="E19979" s="78"/>
    </row>
    <row r="19980" spans="5:5" x14ac:dyDescent="0.35">
      <c r="E19980" s="78"/>
    </row>
    <row r="19981" spans="5:5" x14ac:dyDescent="0.35">
      <c r="E19981" s="78"/>
    </row>
    <row r="19982" spans="5:5" x14ac:dyDescent="0.35">
      <c r="E19982" s="78"/>
    </row>
    <row r="19983" spans="5:5" x14ac:dyDescent="0.35">
      <c r="E19983" s="78"/>
    </row>
    <row r="19984" spans="5:5" x14ac:dyDescent="0.35">
      <c r="E19984" s="78"/>
    </row>
    <row r="19985" spans="5:5" x14ac:dyDescent="0.35">
      <c r="E19985" s="78"/>
    </row>
    <row r="19986" spans="5:5" x14ac:dyDescent="0.35">
      <c r="E19986" s="78"/>
    </row>
    <row r="19987" spans="5:5" x14ac:dyDescent="0.35">
      <c r="E19987" s="78"/>
    </row>
    <row r="19988" spans="5:5" x14ac:dyDescent="0.35">
      <c r="E19988" s="78"/>
    </row>
    <row r="19989" spans="5:5" x14ac:dyDescent="0.35">
      <c r="E19989" s="78"/>
    </row>
    <row r="19990" spans="5:5" x14ac:dyDescent="0.35">
      <c r="E19990" s="78"/>
    </row>
    <row r="19991" spans="5:5" x14ac:dyDescent="0.35">
      <c r="E19991" s="78"/>
    </row>
    <row r="19992" spans="5:5" x14ac:dyDescent="0.35">
      <c r="E19992" s="78"/>
    </row>
    <row r="19993" spans="5:5" x14ac:dyDescent="0.35">
      <c r="E19993" s="78"/>
    </row>
    <row r="19994" spans="5:5" x14ac:dyDescent="0.35">
      <c r="E19994" s="78"/>
    </row>
    <row r="19995" spans="5:5" x14ac:dyDescent="0.35">
      <c r="E19995" s="78"/>
    </row>
    <row r="19996" spans="5:5" x14ac:dyDescent="0.35">
      <c r="E19996" s="78"/>
    </row>
    <row r="19997" spans="5:5" x14ac:dyDescent="0.35">
      <c r="E19997" s="78"/>
    </row>
    <row r="19998" spans="5:5" x14ac:dyDescent="0.35">
      <c r="E19998" s="78"/>
    </row>
    <row r="19999" spans="5:5" x14ac:dyDescent="0.35">
      <c r="E19999" s="78"/>
    </row>
    <row r="20000" spans="5:5" x14ac:dyDescent="0.35">
      <c r="E20000" s="78"/>
    </row>
    <row r="20001" spans="5:5" x14ac:dyDescent="0.35">
      <c r="E20001" s="78"/>
    </row>
    <row r="20002" spans="5:5" x14ac:dyDescent="0.35">
      <c r="E20002" s="78"/>
    </row>
    <row r="20003" spans="5:5" x14ac:dyDescent="0.35">
      <c r="E20003" s="78"/>
    </row>
    <row r="20004" spans="5:5" x14ac:dyDescent="0.35">
      <c r="E20004" s="78"/>
    </row>
    <row r="20005" spans="5:5" x14ac:dyDescent="0.35">
      <c r="E20005" s="78"/>
    </row>
    <row r="20006" spans="5:5" x14ac:dyDescent="0.35">
      <c r="E20006" s="78"/>
    </row>
    <row r="20007" spans="5:5" x14ac:dyDescent="0.35">
      <c r="E20007" s="78"/>
    </row>
    <row r="20008" spans="5:5" x14ac:dyDescent="0.35">
      <c r="E20008" s="78"/>
    </row>
    <row r="20009" spans="5:5" x14ac:dyDescent="0.35">
      <c r="E20009" s="78"/>
    </row>
    <row r="20010" spans="5:5" x14ac:dyDescent="0.35">
      <c r="E20010" s="78"/>
    </row>
    <row r="20011" spans="5:5" x14ac:dyDescent="0.35">
      <c r="E20011" s="78"/>
    </row>
    <row r="20012" spans="5:5" x14ac:dyDescent="0.35">
      <c r="E20012" s="78"/>
    </row>
    <row r="20013" spans="5:5" x14ac:dyDescent="0.35">
      <c r="E20013" s="78"/>
    </row>
    <row r="20014" spans="5:5" x14ac:dyDescent="0.35">
      <c r="E20014" s="78"/>
    </row>
    <row r="20015" spans="5:5" x14ac:dyDescent="0.35">
      <c r="E20015" s="78"/>
    </row>
    <row r="20016" spans="5:5" x14ac:dyDescent="0.35">
      <c r="E20016" s="78"/>
    </row>
    <row r="20017" spans="5:5" x14ac:dyDescent="0.35">
      <c r="E20017" s="78"/>
    </row>
    <row r="20018" spans="5:5" x14ac:dyDescent="0.35">
      <c r="E20018" s="78"/>
    </row>
    <row r="20019" spans="5:5" x14ac:dyDescent="0.35">
      <c r="E20019" s="78"/>
    </row>
    <row r="20020" spans="5:5" x14ac:dyDescent="0.35">
      <c r="E20020" s="78"/>
    </row>
    <row r="20021" spans="5:5" x14ac:dyDescent="0.35">
      <c r="E20021" s="78"/>
    </row>
    <row r="20022" spans="5:5" x14ac:dyDescent="0.35">
      <c r="E20022" s="78"/>
    </row>
    <row r="20023" spans="5:5" x14ac:dyDescent="0.35">
      <c r="E20023" s="78"/>
    </row>
    <row r="20024" spans="5:5" x14ac:dyDescent="0.35">
      <c r="E20024" s="78"/>
    </row>
    <row r="20025" spans="5:5" x14ac:dyDescent="0.35">
      <c r="E20025" s="78"/>
    </row>
    <row r="20026" spans="5:5" x14ac:dyDescent="0.35">
      <c r="E20026" s="78"/>
    </row>
    <row r="20027" spans="5:5" x14ac:dyDescent="0.35">
      <c r="E20027" s="78"/>
    </row>
    <row r="20028" spans="5:5" x14ac:dyDescent="0.35">
      <c r="E20028" s="78"/>
    </row>
    <row r="20029" spans="5:5" x14ac:dyDescent="0.35">
      <c r="E20029" s="78"/>
    </row>
    <row r="20030" spans="5:5" x14ac:dyDescent="0.35">
      <c r="E20030" s="78"/>
    </row>
    <row r="20031" spans="5:5" x14ac:dyDescent="0.35">
      <c r="E20031" s="78"/>
    </row>
    <row r="20032" spans="5:5" x14ac:dyDescent="0.35">
      <c r="E20032" s="78"/>
    </row>
    <row r="20033" spans="5:5" x14ac:dyDescent="0.35">
      <c r="E20033" s="78"/>
    </row>
    <row r="20034" spans="5:5" x14ac:dyDescent="0.35">
      <c r="E20034" s="78"/>
    </row>
    <row r="20035" spans="5:5" x14ac:dyDescent="0.35">
      <c r="E20035" s="78"/>
    </row>
    <row r="20036" spans="5:5" x14ac:dyDescent="0.35">
      <c r="E20036" s="78"/>
    </row>
    <row r="20037" spans="5:5" x14ac:dyDescent="0.35">
      <c r="E20037" s="78"/>
    </row>
    <row r="20038" spans="5:5" x14ac:dyDescent="0.35">
      <c r="E20038" s="78"/>
    </row>
  </sheetData>
  <mergeCells count="12">
    <mergeCell ref="C2:K3"/>
    <mergeCell ref="A1:K1"/>
    <mergeCell ref="G38:K38"/>
    <mergeCell ref="H8:K8"/>
    <mergeCell ref="A29:F29"/>
    <mergeCell ref="A33:G33"/>
    <mergeCell ref="A37:F37"/>
    <mergeCell ref="A24:I24"/>
    <mergeCell ref="B10:F20"/>
    <mergeCell ref="A25:I25"/>
    <mergeCell ref="J9:K9"/>
    <mergeCell ref="A6:E6"/>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Scroll Bar 1">
              <controlPr defaultSize="0" autoPict="0">
                <anchor moveWithCells="1">
                  <from>
                    <xdr:col>2</xdr:col>
                    <xdr:colOff>7620</xdr:colOff>
                    <xdr:row>3</xdr:row>
                    <xdr:rowOff>7620</xdr:rowOff>
                  </from>
                  <to>
                    <xdr:col>3</xdr:col>
                    <xdr:colOff>1203960</xdr:colOff>
                    <xdr:row>3</xdr:row>
                    <xdr:rowOff>289560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DF3FC5AAD669145B8AC5E155E8CBF0A" ma:contentTypeVersion="13" ma:contentTypeDescription="Create a new document." ma:contentTypeScope="" ma:versionID="11dce0fc4010c7fe83fc097bde37492e">
  <xsd:schema xmlns:xsd="http://www.w3.org/2001/XMLSchema" xmlns:xs="http://www.w3.org/2001/XMLSchema" xmlns:p="http://schemas.microsoft.com/office/2006/metadata/properties" xmlns:ns2="a216b0c8-fcd5-406e-8079-2a7ae6586a16" xmlns:ns3="b09fcf71-427c-4934-afce-319b36348280" targetNamespace="http://schemas.microsoft.com/office/2006/metadata/properties" ma:root="true" ma:fieldsID="0bad80d0d4e2e18b61705d3b3d71f29b" ns2:_="" ns3:_="">
    <xsd:import namespace="a216b0c8-fcd5-406e-8079-2a7ae6586a16"/>
    <xsd:import namespace="b09fcf71-427c-4934-afce-319b3634828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16b0c8-fcd5-406e-8079-2a7ae6586a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cf54bde2-7ae1-46a6-9cca-9d61fbebac43"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09fcf71-427c-4934-afce-319b36348280"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28fd136d-6001-4d17-98b3-7e03af142356}" ma:internalName="TaxCatchAll" ma:showField="CatchAllData" ma:web="b09fcf71-427c-4934-afce-319b36348280">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09fcf71-427c-4934-afce-319b36348280"/>
    <lcf76f155ced4ddcb4097134ff3c332f xmlns="a216b0c8-fcd5-406e-8079-2a7ae6586a1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D6AA577-4819-49F8-9E9B-A74799CC956F}">
  <ds:schemaRefs>
    <ds:schemaRef ds:uri="http://schemas.microsoft.com/sharepoint/v3/contenttype/forms"/>
  </ds:schemaRefs>
</ds:datastoreItem>
</file>

<file path=customXml/itemProps2.xml><?xml version="1.0" encoding="utf-8"?>
<ds:datastoreItem xmlns:ds="http://schemas.openxmlformats.org/officeDocument/2006/customXml" ds:itemID="{5D6C0E59-A450-449C-A855-6A42165849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16b0c8-fcd5-406e-8079-2a7ae6586a16"/>
    <ds:schemaRef ds:uri="b09fcf71-427c-4934-afce-319b363482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BF345D2-FBA2-4808-AF65-C0B90BC1CA87}">
  <ds:schemaRefs>
    <ds:schemaRef ds:uri="http://schemas.microsoft.com/office/2006/metadata/properties"/>
    <ds:schemaRef ds:uri="http://schemas.microsoft.com/office/infopath/2007/PartnerControls"/>
    <ds:schemaRef ds:uri="b09fcf71-427c-4934-afce-319b36348280"/>
    <ds:schemaRef ds:uri="a216b0c8-fcd5-406e-8079-2a7ae6586a1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Distributions</vt:lpstr>
      <vt:lpstr>Gamma Poisson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 Murphy</dc:creator>
  <cp:keywords/>
  <dc:description/>
  <cp:lastModifiedBy>Kathleen Schmidt</cp:lastModifiedBy>
  <cp:revision/>
  <dcterms:created xsi:type="dcterms:W3CDTF">2020-07-23T16:20:18Z</dcterms:created>
  <dcterms:modified xsi:type="dcterms:W3CDTF">2025-09-16T20:31:07Z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0x0101008DF3FC5AAD669145B8AC5E155E8CBF0A</vt:lpwstr>
  </property>
  <property fmtid="{D5CDD505-2E9C-101B-9397-08002B2CF9AE}" pid="3" name="MediaServiceImageTags">
    <vt:lpwstr/>
  </property>
</Properties>
</file>