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hubbardresearch0.sharepoint.com/sites/HTMAPMBook/Shared Documents/General/Chapters/Spreadsheets for Website/"/>
    </mc:Choice>
  </mc:AlternateContent>
  <xr:revisionPtr revIDLastSave="923" documentId="8_{2F6C5804-9531-4684-93B6-AD2208A150D7}" xr6:coauthVersionLast="47" xr6:coauthVersionMax="47" xr10:uidLastSave="{7131574D-D7FB-4F11-B054-04B5F1CFED41}"/>
  <bookViews>
    <workbookView xWindow="3732" yWindow="84" windowWidth="26760" windowHeight="11772" xr2:uid="{1CCF2A5B-5E7D-4D36-8232-988E578FF5E3}"/>
  </bookViews>
  <sheets>
    <sheet name="Bayesian Sampling"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1" l="1"/>
  <c r="X28" i="1"/>
  <c r="X29" i="1"/>
  <c r="X30" i="1"/>
  <c r="X27"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25" i="1"/>
  <c r="A26" i="1" s="1"/>
  <c r="A27" i="1" s="1"/>
  <c r="A28" i="1" s="1"/>
  <c r="A29" i="1" s="1"/>
  <c r="A30" i="1" s="1"/>
  <c r="A31" i="1" s="1"/>
  <c r="A32" i="1" s="1"/>
  <c r="A33" i="1" s="1"/>
  <c r="A34" i="1" s="1"/>
  <c r="A35" i="1" s="1"/>
  <c r="A36" i="1" s="1"/>
  <c r="A37" i="1" s="1"/>
  <c r="A38" i="1" s="1"/>
  <c r="A39" i="1" s="1"/>
  <c r="A40" i="1" s="1"/>
  <c r="A41" i="1" s="1"/>
  <c r="A42" i="1" s="1"/>
  <c r="A43" i="1" s="1"/>
  <c r="C27" i="1" a="1"/>
  <c r="C27" i="1" s="1"/>
  <c r="C25" i="1" l="1" a="1"/>
  <c r="C25" i="1" s="1"/>
  <c r="D25" i="1" a="1"/>
  <c r="D25" i="1" s="1"/>
  <c r="E25" i="1" a="1"/>
  <c r="E25" i="1" s="1"/>
  <c r="F25" i="1" a="1"/>
  <c r="F25" i="1" s="1"/>
  <c r="C26" i="1" a="1"/>
  <c r="C26" i="1" s="1"/>
  <c r="D26" i="1" a="1"/>
  <c r="D26" i="1" s="1"/>
  <c r="E26" i="1" a="1"/>
  <c r="E26" i="1" s="1"/>
  <c r="F26" i="1" a="1"/>
  <c r="F26" i="1" s="1"/>
  <c r="D27" i="1" a="1"/>
  <c r="D27" i="1" s="1"/>
  <c r="E27" i="1" a="1"/>
  <c r="E27" i="1" s="1"/>
  <c r="F27" i="1" a="1"/>
  <c r="F27" i="1" s="1"/>
  <c r="C28" i="1" a="1"/>
  <c r="C28" i="1" s="1"/>
  <c r="D28" i="1" a="1"/>
  <c r="D28" i="1" s="1"/>
  <c r="E28" i="1" a="1"/>
  <c r="E28" i="1" s="1"/>
  <c r="F28" i="1" a="1"/>
  <c r="F28" i="1" s="1"/>
  <c r="C29" i="1" a="1"/>
  <c r="C29" i="1" s="1"/>
  <c r="D29" i="1" a="1"/>
  <c r="D29" i="1" s="1"/>
  <c r="E29" i="1" a="1"/>
  <c r="E29" i="1" s="1"/>
  <c r="F29" i="1" a="1"/>
  <c r="F29" i="1" s="1"/>
  <c r="C30" i="1" a="1"/>
  <c r="C30" i="1" s="1"/>
  <c r="D30" i="1" a="1"/>
  <c r="D30" i="1" s="1"/>
  <c r="E30" i="1" a="1"/>
  <c r="E30" i="1" s="1"/>
  <c r="F30" i="1" a="1"/>
  <c r="F30" i="1" s="1"/>
  <c r="C31" i="1" a="1"/>
  <c r="C31" i="1" s="1"/>
  <c r="D31" i="1" a="1"/>
  <c r="D31" i="1" s="1"/>
  <c r="E31" i="1" a="1"/>
  <c r="E31" i="1" s="1"/>
  <c r="F31" i="1" a="1"/>
  <c r="F31" i="1" s="1"/>
  <c r="C32" i="1" a="1"/>
  <c r="C32" i="1" s="1"/>
  <c r="D32" i="1" a="1"/>
  <c r="D32" i="1" s="1"/>
  <c r="E32" i="1" a="1"/>
  <c r="E32" i="1" s="1"/>
  <c r="F32" i="1" a="1"/>
  <c r="F32" i="1" s="1"/>
  <c r="C33" i="1" a="1"/>
  <c r="C33" i="1" s="1"/>
  <c r="D33" i="1" a="1"/>
  <c r="D33" i="1" s="1"/>
  <c r="E33" i="1" a="1"/>
  <c r="E33" i="1" s="1"/>
  <c r="F33" i="1" a="1"/>
  <c r="F33" i="1" s="1"/>
  <c r="C34" i="1" a="1"/>
  <c r="C34" i="1" s="1"/>
  <c r="D34" i="1" a="1"/>
  <c r="D34" i="1" s="1"/>
  <c r="E34" i="1" a="1"/>
  <c r="E34" i="1" s="1"/>
  <c r="F34" i="1" a="1"/>
  <c r="F34" i="1" s="1"/>
  <c r="C35" i="1" a="1"/>
  <c r="C35" i="1" s="1"/>
  <c r="D35" i="1" a="1"/>
  <c r="D35" i="1" s="1"/>
  <c r="E35" i="1" a="1"/>
  <c r="E35" i="1" s="1"/>
  <c r="F35" i="1" a="1"/>
  <c r="F35" i="1" s="1"/>
  <c r="C36" i="1" a="1"/>
  <c r="C36" i="1" s="1"/>
  <c r="D36" i="1" a="1"/>
  <c r="D36" i="1" s="1"/>
  <c r="E36" i="1" a="1"/>
  <c r="E36" i="1" s="1"/>
  <c r="F36" i="1" a="1"/>
  <c r="F36" i="1" s="1"/>
  <c r="C37" i="1" a="1"/>
  <c r="C37" i="1" s="1"/>
  <c r="D37" i="1" a="1"/>
  <c r="D37" i="1" s="1"/>
  <c r="E37" i="1" a="1"/>
  <c r="E37" i="1" s="1"/>
  <c r="F37" i="1" a="1"/>
  <c r="F37" i="1" s="1"/>
  <c r="C38" i="1" a="1"/>
  <c r="C38" i="1" s="1"/>
  <c r="D38" i="1" a="1"/>
  <c r="D38" i="1" s="1"/>
  <c r="E38" i="1" a="1"/>
  <c r="E38" i="1" s="1"/>
  <c r="F38" i="1" a="1"/>
  <c r="F38" i="1" s="1"/>
  <c r="C39" i="1" a="1"/>
  <c r="C39" i="1" s="1"/>
  <c r="D39" i="1" a="1"/>
  <c r="D39" i="1" s="1"/>
  <c r="E39" i="1" a="1"/>
  <c r="E39" i="1" s="1"/>
  <c r="F39" i="1" a="1"/>
  <c r="F39" i="1" s="1"/>
  <c r="C40" i="1" a="1"/>
  <c r="C40" i="1" s="1"/>
  <c r="D40" i="1" a="1"/>
  <c r="D40" i="1" s="1"/>
  <c r="E40" i="1" a="1"/>
  <c r="E40" i="1" s="1"/>
  <c r="F40" i="1" a="1"/>
  <c r="F40" i="1" s="1"/>
  <c r="C41" i="1" a="1"/>
  <c r="C41" i="1" s="1"/>
  <c r="D41" i="1" a="1"/>
  <c r="D41" i="1" s="1"/>
  <c r="E41" i="1" a="1"/>
  <c r="E41" i="1" s="1"/>
  <c r="F41" i="1" a="1"/>
  <c r="F41" i="1" s="1"/>
  <c r="C42" i="1" a="1"/>
  <c r="C42" i="1" s="1"/>
  <c r="D42" i="1" a="1"/>
  <c r="D42" i="1" s="1"/>
  <c r="E42" i="1" a="1"/>
  <c r="E42" i="1" s="1"/>
  <c r="F42" i="1" a="1"/>
  <c r="F42" i="1" s="1"/>
  <c r="C43" i="1" a="1"/>
  <c r="C43" i="1" s="1"/>
  <c r="D43" i="1" a="1"/>
  <c r="D43" i="1" s="1"/>
  <c r="E43" i="1" a="1"/>
  <c r="E43" i="1" s="1"/>
  <c r="F43" i="1" a="1"/>
  <c r="F43" i="1" s="1"/>
  <c r="C44" i="1" a="1"/>
  <c r="C44" i="1" s="1"/>
  <c r="D44" i="1" a="1"/>
  <c r="D44" i="1" s="1"/>
  <c r="E44" i="1" a="1"/>
  <c r="E44" i="1" s="1"/>
  <c r="F44" i="1" a="1"/>
  <c r="F44" i="1" s="1"/>
  <c r="C45" i="1" a="1"/>
  <c r="C45" i="1" s="1"/>
  <c r="D45" i="1" a="1"/>
  <c r="D45" i="1" s="1"/>
  <c r="E45" i="1" a="1"/>
  <c r="E45" i="1" s="1"/>
  <c r="F45" i="1" a="1"/>
  <c r="F45" i="1" s="1"/>
  <c r="C46" i="1" a="1"/>
  <c r="C46" i="1" s="1"/>
  <c r="D46" i="1" a="1"/>
  <c r="D46" i="1" s="1"/>
  <c r="E46" i="1" a="1"/>
  <c r="E46" i="1" s="1"/>
  <c r="F46" i="1" a="1"/>
  <c r="F46" i="1" s="1"/>
  <c r="C47" i="1" a="1"/>
  <c r="C47" i="1" s="1"/>
  <c r="D47" i="1" a="1"/>
  <c r="D47" i="1" s="1"/>
  <c r="E47" i="1" a="1"/>
  <c r="E47" i="1" s="1"/>
  <c r="F47" i="1" a="1"/>
  <c r="F47" i="1" s="1"/>
  <c r="C48" i="1" a="1"/>
  <c r="C48" i="1" s="1"/>
  <c r="D48" i="1" a="1"/>
  <c r="D48" i="1" s="1"/>
  <c r="E48" i="1" a="1"/>
  <c r="E48" i="1" s="1"/>
  <c r="F48" i="1" a="1"/>
  <c r="F48" i="1" s="1"/>
  <c r="C49" i="1" a="1"/>
  <c r="C49" i="1" s="1"/>
  <c r="D49" i="1" a="1"/>
  <c r="D49" i="1" s="1"/>
  <c r="E49" i="1" a="1"/>
  <c r="E49" i="1" s="1"/>
  <c r="F49" i="1" a="1"/>
  <c r="F49" i="1" s="1"/>
  <c r="C50" i="1" a="1"/>
  <c r="C50" i="1" s="1"/>
  <c r="D50" i="1" a="1"/>
  <c r="D50" i="1" s="1"/>
  <c r="E50" i="1" a="1"/>
  <c r="E50" i="1" s="1"/>
  <c r="F50" i="1" a="1"/>
  <c r="F50" i="1" s="1"/>
  <c r="C51" i="1" a="1"/>
  <c r="C51" i="1" s="1"/>
  <c r="D51" i="1" a="1"/>
  <c r="D51" i="1" s="1"/>
  <c r="E51" i="1" a="1"/>
  <c r="E51" i="1" s="1"/>
  <c r="F51" i="1" a="1"/>
  <c r="F51" i="1" s="1"/>
  <c r="C52" i="1" a="1"/>
  <c r="C52" i="1" s="1"/>
  <c r="D52" i="1" a="1"/>
  <c r="D52" i="1" s="1"/>
  <c r="E52" i="1" a="1"/>
  <c r="E52" i="1" s="1"/>
  <c r="F52" i="1" a="1"/>
  <c r="F52" i="1" s="1"/>
  <c r="C53" i="1" a="1"/>
  <c r="C53" i="1" s="1"/>
  <c r="D53" i="1" a="1"/>
  <c r="D53" i="1" s="1"/>
  <c r="E53" i="1" a="1"/>
  <c r="E53" i="1" s="1"/>
  <c r="F53" i="1" a="1"/>
  <c r="F53" i="1" s="1"/>
  <c r="C54" i="1" a="1"/>
  <c r="C54" i="1" s="1"/>
  <c r="D54" i="1" a="1"/>
  <c r="D54" i="1" s="1"/>
  <c r="E54" i="1" a="1"/>
  <c r="E54" i="1" s="1"/>
  <c r="F54" i="1" a="1"/>
  <c r="F54" i="1" s="1"/>
  <c r="C55" i="1" a="1"/>
  <c r="C55" i="1" s="1"/>
  <c r="D55" i="1" a="1"/>
  <c r="D55" i="1" s="1"/>
  <c r="E55" i="1" a="1"/>
  <c r="E55" i="1" s="1"/>
  <c r="F55" i="1" a="1"/>
  <c r="F55" i="1" s="1"/>
  <c r="C56" i="1" a="1"/>
  <c r="C56" i="1" s="1"/>
  <c r="D56" i="1" a="1"/>
  <c r="D56" i="1" s="1"/>
  <c r="E56" i="1" a="1"/>
  <c r="E56" i="1" s="1"/>
  <c r="F56" i="1" a="1"/>
  <c r="F56" i="1" s="1"/>
  <c r="C57" i="1" a="1"/>
  <c r="C57" i="1" s="1"/>
  <c r="D57" i="1" a="1"/>
  <c r="D57" i="1" s="1"/>
  <c r="E57" i="1" a="1"/>
  <c r="E57" i="1" s="1"/>
  <c r="F57" i="1" a="1"/>
  <c r="F57" i="1" s="1"/>
  <c r="C58" i="1" a="1"/>
  <c r="C58" i="1" s="1"/>
  <c r="D58" i="1" a="1"/>
  <c r="D58" i="1" s="1"/>
  <c r="E58" i="1" a="1"/>
  <c r="E58" i="1" s="1"/>
  <c r="F58" i="1" a="1"/>
  <c r="F58" i="1" s="1"/>
  <c r="C59" i="1" a="1"/>
  <c r="C59" i="1" s="1"/>
  <c r="D59" i="1" a="1"/>
  <c r="D59" i="1" s="1"/>
  <c r="E59" i="1" a="1"/>
  <c r="E59" i="1" s="1"/>
  <c r="F59" i="1" a="1"/>
  <c r="F59" i="1" s="1"/>
  <c r="C60" i="1" a="1"/>
  <c r="C60" i="1" s="1"/>
  <c r="D60" i="1" a="1"/>
  <c r="D60" i="1" s="1"/>
  <c r="E60" i="1" a="1"/>
  <c r="E60" i="1" s="1"/>
  <c r="F60" i="1" a="1"/>
  <c r="F60" i="1" s="1"/>
  <c r="C61" i="1" a="1"/>
  <c r="C61" i="1" s="1"/>
  <c r="D61" i="1" a="1"/>
  <c r="D61" i="1" s="1"/>
  <c r="E61" i="1" a="1"/>
  <c r="E61" i="1" s="1"/>
  <c r="F61" i="1" a="1"/>
  <c r="F61" i="1" s="1"/>
  <c r="C62" i="1" a="1"/>
  <c r="C62" i="1" s="1"/>
  <c r="D62" i="1" a="1"/>
  <c r="D62" i="1" s="1"/>
  <c r="E62" i="1" a="1"/>
  <c r="E62" i="1" s="1"/>
  <c r="F62" i="1" a="1"/>
  <c r="F62" i="1" s="1"/>
  <c r="C63" i="1" a="1"/>
  <c r="C63" i="1" s="1"/>
  <c r="D63" i="1" a="1"/>
  <c r="D63" i="1" s="1"/>
  <c r="E63" i="1" a="1"/>
  <c r="E63" i="1" s="1"/>
  <c r="F63" i="1" a="1"/>
  <c r="F63" i="1" s="1"/>
  <c r="C64" i="1" a="1"/>
  <c r="C64" i="1" s="1"/>
  <c r="D64" i="1" a="1"/>
  <c r="D64" i="1" s="1"/>
  <c r="E64" i="1" a="1"/>
  <c r="E64" i="1" s="1"/>
  <c r="F64" i="1" a="1"/>
  <c r="F64" i="1" s="1"/>
  <c r="C65" i="1" a="1"/>
  <c r="C65" i="1" s="1"/>
  <c r="D65" i="1" a="1"/>
  <c r="D65" i="1" s="1"/>
  <c r="E65" i="1" a="1"/>
  <c r="E65" i="1" s="1"/>
  <c r="F65" i="1" a="1"/>
  <c r="F65" i="1" s="1"/>
  <c r="C66" i="1" a="1"/>
  <c r="C66" i="1" s="1"/>
  <c r="D66" i="1" a="1"/>
  <c r="D66" i="1" s="1"/>
  <c r="E66" i="1" a="1"/>
  <c r="E66" i="1" s="1"/>
  <c r="F66" i="1" a="1"/>
  <c r="F66" i="1" s="1"/>
  <c r="C67" i="1" a="1"/>
  <c r="C67" i="1" s="1"/>
  <c r="D67" i="1" a="1"/>
  <c r="D67" i="1" s="1"/>
  <c r="E67" i="1" a="1"/>
  <c r="E67" i="1" s="1"/>
  <c r="F67" i="1" a="1"/>
  <c r="F67" i="1" s="1"/>
  <c r="C68" i="1" a="1"/>
  <c r="C68" i="1" s="1"/>
  <c r="D68" i="1" a="1"/>
  <c r="D68" i="1" s="1"/>
  <c r="E68" i="1" a="1"/>
  <c r="E68" i="1" s="1"/>
  <c r="F68" i="1" a="1"/>
  <c r="F68" i="1" s="1"/>
  <c r="C69" i="1" a="1"/>
  <c r="C69" i="1" s="1"/>
  <c r="D69" i="1" a="1"/>
  <c r="D69" i="1" s="1"/>
  <c r="E69" i="1" a="1"/>
  <c r="E69" i="1" s="1"/>
  <c r="F69" i="1" a="1"/>
  <c r="F69" i="1" s="1"/>
  <c r="C70" i="1" a="1"/>
  <c r="C70" i="1" s="1"/>
  <c r="D70" i="1" a="1"/>
  <c r="D70" i="1" s="1"/>
  <c r="E70" i="1" a="1"/>
  <c r="E70" i="1" s="1"/>
  <c r="F70" i="1" a="1"/>
  <c r="F70" i="1" s="1"/>
  <c r="C71" i="1" a="1"/>
  <c r="C71" i="1" s="1"/>
  <c r="D71" i="1" a="1"/>
  <c r="D71" i="1" s="1"/>
  <c r="E71" i="1" a="1"/>
  <c r="E71" i="1" s="1"/>
  <c r="F71" i="1" a="1"/>
  <c r="F71" i="1" s="1"/>
  <c r="C72" i="1" a="1"/>
  <c r="C72" i="1" s="1"/>
  <c r="D72" i="1" a="1"/>
  <c r="D72" i="1" s="1"/>
  <c r="E72" i="1" a="1"/>
  <c r="E72" i="1" s="1"/>
  <c r="F72" i="1" a="1"/>
  <c r="F72" i="1" s="1"/>
  <c r="C73" i="1" a="1"/>
  <c r="C73" i="1" s="1"/>
  <c r="D73" i="1" a="1"/>
  <c r="D73" i="1" s="1"/>
  <c r="E73" i="1" a="1"/>
  <c r="E73" i="1" s="1"/>
  <c r="F73" i="1" a="1"/>
  <c r="F73" i="1" s="1"/>
  <c r="J24" i="1"/>
  <c r="I24" i="1"/>
  <c r="H24" i="1"/>
  <c r="G24" i="1"/>
  <c r="F74" i="1" a="1"/>
  <c r="F74" i="1" s="1"/>
  <c r="E74" i="1" a="1"/>
  <c r="E74" i="1" s="1"/>
  <c r="D74" i="1" a="1"/>
  <c r="D74" i="1" s="1"/>
  <c r="C74" i="1" a="1"/>
  <c r="C74" i="1" s="1"/>
  <c r="F14" i="1"/>
  <c r="E14" i="1"/>
  <c r="D14" i="1"/>
  <c r="C14" i="1"/>
  <c r="G15" i="1"/>
  <c r="M74" i="1" l="1" a="1"/>
  <c r="M74" i="1" s="1"/>
  <c r="N71" i="1" a="1"/>
  <c r="N71" i="1" s="1"/>
  <c r="N68" i="1" a="1"/>
  <c r="N68" i="1" s="1"/>
  <c r="N65" i="1" a="1"/>
  <c r="N65" i="1" s="1"/>
  <c r="N62" i="1" a="1"/>
  <c r="N62" i="1" s="1"/>
  <c r="N59" i="1" a="1"/>
  <c r="N59" i="1" s="1"/>
  <c r="N56" i="1" a="1"/>
  <c r="N56" i="1" s="1"/>
  <c r="N53" i="1" a="1"/>
  <c r="N53" i="1" s="1"/>
  <c r="N50" i="1" a="1"/>
  <c r="N50" i="1" s="1"/>
  <c r="N47" i="1" a="1"/>
  <c r="N47" i="1" s="1"/>
  <c r="N74" i="1" a="1"/>
  <c r="N74" i="1" s="1"/>
  <c r="M73" i="1" a="1"/>
  <c r="M73" i="1" s="1"/>
  <c r="M70" i="1" a="1"/>
  <c r="M70" i="1" s="1"/>
  <c r="M67" i="1" a="1"/>
  <c r="M67" i="1" s="1"/>
  <c r="M64" i="1" a="1"/>
  <c r="M64" i="1" s="1"/>
  <c r="M61" i="1" a="1"/>
  <c r="M61" i="1" s="1"/>
  <c r="M58" i="1" a="1"/>
  <c r="M58" i="1" s="1"/>
  <c r="M55" i="1" a="1"/>
  <c r="M55" i="1" s="1"/>
  <c r="M52" i="1" a="1"/>
  <c r="M52" i="1" s="1"/>
  <c r="M49" i="1" a="1"/>
  <c r="M49" i="1" s="1"/>
  <c r="M46" i="1" a="1"/>
  <c r="M46" i="1" s="1"/>
  <c r="M71" i="1" a="1"/>
  <c r="M71" i="1" s="1"/>
  <c r="M65" i="1" a="1"/>
  <c r="M65" i="1" s="1"/>
  <c r="M59" i="1" a="1"/>
  <c r="M59" i="1" s="1"/>
  <c r="M53" i="1" a="1"/>
  <c r="M53" i="1" s="1"/>
  <c r="M68" i="1" a="1"/>
  <c r="M68" i="1" s="1"/>
  <c r="M62" i="1" a="1"/>
  <c r="M62" i="1" s="1"/>
  <c r="M56" i="1" a="1"/>
  <c r="M56" i="1" s="1"/>
  <c r="M50" i="1" a="1"/>
  <c r="M50" i="1" s="1"/>
  <c r="M47" i="1" a="1"/>
  <c r="M47" i="1" s="1"/>
  <c r="N25" i="1" a="1"/>
  <c r="N25" i="1" s="1"/>
  <c r="K58" i="1" a="1"/>
  <c r="K58" i="1" s="1"/>
  <c r="L58" i="1" a="1"/>
  <c r="L58" i="1" s="1"/>
  <c r="K73" i="1" a="1"/>
  <c r="K73" i="1" s="1"/>
  <c r="L73" i="1" a="1"/>
  <c r="L73" i="1" s="1"/>
  <c r="K64" i="1" a="1"/>
  <c r="K64" i="1" s="1"/>
  <c r="L64" i="1" a="1"/>
  <c r="L64" i="1" s="1"/>
  <c r="L52" i="1" a="1"/>
  <c r="L52" i="1" s="1"/>
  <c r="K52" i="1" a="1"/>
  <c r="K52" i="1" s="1"/>
  <c r="N66" i="1" a="1"/>
  <c r="N66" i="1" s="1"/>
  <c r="N54" i="1" a="1"/>
  <c r="N54" i="1" s="1"/>
  <c r="N45" i="1" a="1"/>
  <c r="N45" i="1" s="1"/>
  <c r="M72" i="1" a="1"/>
  <c r="M72" i="1" s="1"/>
  <c r="M60" i="1" a="1"/>
  <c r="M60" i="1" s="1"/>
  <c r="M48" i="1" a="1"/>
  <c r="M48" i="1" s="1"/>
  <c r="K72" i="1" a="1"/>
  <c r="K72" i="1" s="1"/>
  <c r="L72" i="1" a="1"/>
  <c r="L72" i="1" s="1"/>
  <c r="K69" i="1" a="1"/>
  <c r="K69" i="1" s="1"/>
  <c r="L69" i="1" a="1"/>
  <c r="L69" i="1" s="1"/>
  <c r="L66" i="1" a="1"/>
  <c r="L66" i="1" s="1"/>
  <c r="K66" i="1" a="1"/>
  <c r="K66" i="1" s="1"/>
  <c r="L63" i="1" a="1"/>
  <c r="L63" i="1" s="1"/>
  <c r="K63" i="1" a="1"/>
  <c r="K63" i="1" s="1"/>
  <c r="L60" i="1" a="1"/>
  <c r="L60" i="1" s="1"/>
  <c r="K60" i="1" a="1"/>
  <c r="K60" i="1" s="1"/>
  <c r="L57" i="1" a="1"/>
  <c r="L57" i="1" s="1"/>
  <c r="K57" i="1" a="1"/>
  <c r="K57" i="1" s="1"/>
  <c r="L54" i="1" a="1"/>
  <c r="L54" i="1" s="1"/>
  <c r="K54" i="1" a="1"/>
  <c r="K54" i="1" s="1"/>
  <c r="L51" i="1" a="1"/>
  <c r="L51" i="1" s="1"/>
  <c r="K51" i="1" a="1"/>
  <c r="K51" i="1" s="1"/>
  <c r="K48" i="1" a="1"/>
  <c r="K48" i="1" s="1"/>
  <c r="L48" i="1" a="1"/>
  <c r="L48" i="1" s="1"/>
  <c r="L45" i="1" a="1"/>
  <c r="L45" i="1" s="1"/>
  <c r="K45" i="1" a="1"/>
  <c r="K45" i="1" s="1"/>
  <c r="L25" i="1" a="1"/>
  <c r="L25" i="1" s="1"/>
  <c r="K25" i="1" a="1"/>
  <c r="K25" i="1" s="1"/>
  <c r="K70" i="1" a="1"/>
  <c r="K70" i="1" s="1"/>
  <c r="L70" i="1" a="1"/>
  <c r="L70" i="1" s="1"/>
  <c r="K61" i="1" a="1"/>
  <c r="K61" i="1" s="1"/>
  <c r="L61" i="1" a="1"/>
  <c r="L61" i="1" s="1"/>
  <c r="K49" i="1" a="1"/>
  <c r="K49" i="1" s="1"/>
  <c r="L49" i="1" a="1"/>
  <c r="L49" i="1" s="1"/>
  <c r="L74" i="1" a="1"/>
  <c r="L74" i="1" s="1"/>
  <c r="K74" i="1" a="1"/>
  <c r="K74" i="1" s="1"/>
  <c r="N69" i="1" a="1"/>
  <c r="N69" i="1" s="1"/>
  <c r="N60" i="1" a="1"/>
  <c r="N60" i="1" s="1"/>
  <c r="N51" i="1" a="1"/>
  <c r="N51" i="1" s="1"/>
  <c r="M66" i="1" a="1"/>
  <c r="M66" i="1" s="1"/>
  <c r="M57" i="1" a="1"/>
  <c r="M57" i="1" s="1"/>
  <c r="M51" i="1" a="1"/>
  <c r="M51" i="1" s="1"/>
  <c r="L67" i="1" a="1"/>
  <c r="L67" i="1" s="1"/>
  <c r="K67" i="1" a="1"/>
  <c r="K67" i="1" s="1"/>
  <c r="L55" i="1" a="1"/>
  <c r="L55" i="1" s="1"/>
  <c r="K55" i="1" a="1"/>
  <c r="K55" i="1" s="1"/>
  <c r="K46" i="1" a="1"/>
  <c r="K46" i="1" s="1"/>
  <c r="L46" i="1" a="1"/>
  <c r="L46" i="1" s="1"/>
  <c r="N72" i="1" a="1"/>
  <c r="N72" i="1" s="1"/>
  <c r="N63" i="1" a="1"/>
  <c r="N63" i="1" s="1"/>
  <c r="N57" i="1" a="1"/>
  <c r="N57" i="1" s="1"/>
  <c r="N48" i="1" a="1"/>
  <c r="N48" i="1" s="1"/>
  <c r="M69" i="1" a="1"/>
  <c r="M69" i="1" s="1"/>
  <c r="M63" i="1" a="1"/>
  <c r="M63" i="1" s="1"/>
  <c r="M54" i="1" a="1"/>
  <c r="M54" i="1" s="1"/>
  <c r="M45" i="1" a="1"/>
  <c r="M45" i="1" s="1"/>
  <c r="K71" i="1" a="1"/>
  <c r="K71" i="1" s="1"/>
  <c r="L71" i="1" a="1"/>
  <c r="L71" i="1" s="1"/>
  <c r="L68" i="1" a="1"/>
  <c r="L68" i="1" s="1"/>
  <c r="K68" i="1" a="1"/>
  <c r="K68" i="1" s="1"/>
  <c r="L65" i="1" a="1"/>
  <c r="L65" i="1" s="1"/>
  <c r="K65" i="1" a="1"/>
  <c r="K65" i="1" s="1"/>
  <c r="L62" i="1" a="1"/>
  <c r="L62" i="1" s="1"/>
  <c r="K62" i="1" a="1"/>
  <c r="K62" i="1" s="1"/>
  <c r="K59" i="1" a="1"/>
  <c r="K59" i="1" s="1"/>
  <c r="L59" i="1" a="1"/>
  <c r="L59" i="1" s="1"/>
  <c r="K56" i="1" a="1"/>
  <c r="K56" i="1" s="1"/>
  <c r="L56" i="1" a="1"/>
  <c r="L56" i="1" s="1"/>
  <c r="K53" i="1" a="1"/>
  <c r="K53" i="1" s="1"/>
  <c r="L53" i="1" a="1"/>
  <c r="L53" i="1" s="1"/>
  <c r="L50" i="1" a="1"/>
  <c r="L50" i="1" s="1"/>
  <c r="K50" i="1" a="1"/>
  <c r="K50" i="1" s="1"/>
  <c r="K47" i="1" a="1"/>
  <c r="K47" i="1" s="1"/>
  <c r="L47" i="1" a="1"/>
  <c r="L47" i="1" s="1"/>
  <c r="N73" i="1" a="1"/>
  <c r="N73" i="1" s="1"/>
  <c r="N70" i="1" a="1"/>
  <c r="N70" i="1" s="1"/>
  <c r="N67" i="1" a="1"/>
  <c r="N67" i="1" s="1"/>
  <c r="N64" i="1" a="1"/>
  <c r="N64" i="1" s="1"/>
  <c r="N61" i="1" a="1"/>
  <c r="N61" i="1" s="1"/>
  <c r="N58" i="1" a="1"/>
  <c r="N58" i="1" s="1"/>
  <c r="N55" i="1" a="1"/>
  <c r="N55" i="1" s="1"/>
  <c r="N52" i="1" a="1"/>
  <c r="N52" i="1" s="1"/>
  <c r="N49" i="1" a="1"/>
  <c r="N49" i="1" s="1"/>
  <c r="N46" i="1" a="1"/>
  <c r="N46" i="1" s="1"/>
  <c r="M25" i="1" a="1"/>
  <c r="M25" i="1" s="1"/>
  <c r="G71" i="1" l="1"/>
  <c r="H71" i="1"/>
  <c r="I71" i="1"/>
  <c r="J71" i="1"/>
  <c r="J25" i="1"/>
  <c r="I25" i="1"/>
  <c r="H25" i="1"/>
  <c r="N26" i="1" s="1" a="1"/>
  <c r="N26" i="1" s="1"/>
  <c r="G25" i="1"/>
  <c r="G47" i="1"/>
  <c r="I47" i="1"/>
  <c r="J47" i="1"/>
  <c r="H47" i="1"/>
  <c r="G45" i="1"/>
  <c r="J45" i="1"/>
  <c r="I45" i="1"/>
  <c r="H45" i="1"/>
  <c r="G50" i="1"/>
  <c r="J50" i="1"/>
  <c r="H50" i="1"/>
  <c r="I50" i="1"/>
  <c r="G46" i="1"/>
  <c r="I46" i="1"/>
  <c r="H46" i="1"/>
  <c r="J46" i="1"/>
  <c r="G74" i="1"/>
  <c r="I74" i="1"/>
  <c r="J74" i="1"/>
  <c r="H74" i="1"/>
  <c r="G66" i="1"/>
  <c r="J66" i="1"/>
  <c r="H66" i="1"/>
  <c r="I66" i="1"/>
  <c r="G52" i="1"/>
  <c r="I52" i="1"/>
  <c r="H52" i="1"/>
  <c r="J52" i="1"/>
  <c r="G60" i="1"/>
  <c r="H60" i="1"/>
  <c r="I60" i="1"/>
  <c r="J60" i="1"/>
  <c r="G65" i="1"/>
  <c r="H65" i="1"/>
  <c r="J65" i="1"/>
  <c r="I65" i="1"/>
  <c r="H63" i="1"/>
  <c r="J63" i="1"/>
  <c r="G63" i="1"/>
  <c r="I63" i="1"/>
  <c r="G68" i="1"/>
  <c r="J68" i="1"/>
  <c r="H68" i="1"/>
  <c r="I68" i="1"/>
  <c r="G55" i="1"/>
  <c r="J55" i="1"/>
  <c r="H55" i="1"/>
  <c r="I55" i="1"/>
  <c r="G48" i="1"/>
  <c r="I48" i="1"/>
  <c r="H48" i="1"/>
  <c r="J48" i="1"/>
  <c r="G53" i="1"/>
  <c r="J53" i="1"/>
  <c r="H53" i="1"/>
  <c r="I53" i="1"/>
  <c r="J51" i="1"/>
  <c r="I51" i="1"/>
  <c r="H51" i="1"/>
  <c r="G51" i="1"/>
  <c r="G67" i="1"/>
  <c r="J67" i="1"/>
  <c r="H67" i="1"/>
  <c r="I67" i="1"/>
  <c r="G49" i="1"/>
  <c r="I49" i="1"/>
  <c r="H49" i="1"/>
  <c r="J49" i="1"/>
  <c r="G69" i="1"/>
  <c r="J69" i="1"/>
  <c r="I69" i="1"/>
  <c r="H69" i="1"/>
  <c r="G64" i="1"/>
  <c r="H64" i="1"/>
  <c r="I64" i="1"/>
  <c r="J64" i="1"/>
  <c r="G56" i="1"/>
  <c r="H56" i="1"/>
  <c r="I56" i="1"/>
  <c r="J56" i="1"/>
  <c r="G54" i="1"/>
  <c r="I54" i="1"/>
  <c r="H54" i="1"/>
  <c r="J54" i="1"/>
  <c r="G61" i="1"/>
  <c r="H61" i="1"/>
  <c r="J61" i="1"/>
  <c r="I61" i="1"/>
  <c r="J72" i="1"/>
  <c r="I72" i="1"/>
  <c r="H72" i="1"/>
  <c r="G72" i="1"/>
  <c r="G73" i="1"/>
  <c r="I73" i="1"/>
  <c r="H73" i="1"/>
  <c r="J73" i="1"/>
  <c r="G59" i="1"/>
  <c r="H59" i="1"/>
  <c r="J59" i="1"/>
  <c r="I59" i="1"/>
  <c r="G57" i="1"/>
  <c r="H57" i="1"/>
  <c r="J57" i="1"/>
  <c r="I57" i="1"/>
  <c r="G62" i="1"/>
  <c r="J62" i="1"/>
  <c r="I62" i="1"/>
  <c r="H62" i="1"/>
  <c r="G70" i="1"/>
  <c r="J70" i="1"/>
  <c r="I70" i="1"/>
  <c r="H70" i="1"/>
  <c r="G58" i="1"/>
  <c r="I58" i="1"/>
  <c r="H58" i="1"/>
  <c r="J58" i="1"/>
  <c r="K26" i="1" l="1" a="1"/>
  <c r="K26" i="1" s="1"/>
  <c r="M26" i="1" a="1"/>
  <c r="M26" i="1" s="1"/>
  <c r="L26" i="1" a="1"/>
  <c r="L26" i="1" s="1"/>
  <c r="J26" i="1" l="1"/>
  <c r="G26" i="1"/>
  <c r="L27" i="1" s="1" a="1"/>
  <c r="L27" i="1" s="1"/>
  <c r="H26" i="1"/>
  <c r="I26" i="1"/>
  <c r="K27" i="1" l="1" a="1"/>
  <c r="K27" i="1" s="1"/>
  <c r="N27" i="1" a="1"/>
  <c r="N27" i="1" s="1"/>
  <c r="M27" i="1" a="1"/>
  <c r="M27" i="1" s="1"/>
  <c r="G27" i="1" l="1"/>
  <c r="H27" i="1"/>
  <c r="I27" i="1"/>
  <c r="L28" i="1" s="1" a="1"/>
  <c r="L28" i="1" s="1"/>
  <c r="J27" i="1"/>
  <c r="K28" i="1" l="1" a="1"/>
  <c r="K28" i="1" s="1"/>
  <c r="N28" i="1" a="1"/>
  <c r="N28" i="1" s="1"/>
  <c r="M28" i="1" a="1"/>
  <c r="M28" i="1" s="1"/>
  <c r="H28" i="1" l="1"/>
  <c r="J28" i="1"/>
  <c r="L29" i="1" s="1" a="1"/>
  <c r="L29" i="1" s="1"/>
  <c r="I28" i="1"/>
  <c r="G28" i="1"/>
  <c r="N29" i="1" l="1" a="1"/>
  <c r="N29" i="1" s="1"/>
  <c r="K29" i="1" a="1"/>
  <c r="K29" i="1" s="1"/>
  <c r="M29" i="1" a="1"/>
  <c r="M29" i="1" s="1"/>
  <c r="H29" i="1" l="1"/>
  <c r="I29" i="1"/>
  <c r="L30" i="1" s="1" a="1"/>
  <c r="L30" i="1" s="1"/>
  <c r="J29" i="1"/>
  <c r="G29" i="1"/>
  <c r="N30" i="1" l="1" a="1"/>
  <c r="N30" i="1" s="1"/>
  <c r="K30" i="1" a="1"/>
  <c r="K30" i="1" s="1"/>
  <c r="M30" i="1" a="1"/>
  <c r="M30" i="1" s="1"/>
  <c r="G30" i="1" l="1"/>
  <c r="J30" i="1"/>
  <c r="I30" i="1"/>
  <c r="H30" i="1"/>
  <c r="N31" i="1" l="1" a="1"/>
  <c r="N31" i="1" s="1"/>
  <c r="L31" i="1" a="1"/>
  <c r="L31" i="1" s="1"/>
  <c r="K31" i="1" a="1"/>
  <c r="K31" i="1" s="1"/>
  <c r="M31" i="1" a="1"/>
  <c r="M31" i="1" s="1"/>
  <c r="G31" i="1" l="1"/>
  <c r="H31" i="1"/>
  <c r="J31" i="1"/>
  <c r="K32" i="1" s="1" a="1"/>
  <c r="K32" i="1" s="1"/>
  <c r="I31" i="1"/>
  <c r="M32" i="1" l="1" a="1"/>
  <c r="M32" i="1" s="1"/>
  <c r="N32" i="1" a="1"/>
  <c r="N32" i="1" s="1"/>
  <c r="L32" i="1" a="1"/>
  <c r="L32" i="1" s="1"/>
  <c r="H32" i="1" l="1"/>
  <c r="J32" i="1"/>
  <c r="I32" i="1"/>
  <c r="G32" i="1"/>
  <c r="K33" i="1" l="1" a="1"/>
  <c r="K33" i="1" s="1"/>
  <c r="M33" i="1" a="1"/>
  <c r="M33" i="1" s="1"/>
  <c r="L33" i="1" a="1"/>
  <c r="L33" i="1" s="1"/>
  <c r="N33" i="1" a="1"/>
  <c r="N33" i="1" s="1"/>
  <c r="G33" i="1" l="1"/>
  <c r="H33" i="1"/>
  <c r="J33" i="1"/>
  <c r="L34" i="1" s="1" a="1"/>
  <c r="L34" i="1" s="1"/>
  <c r="I33" i="1"/>
  <c r="K34" i="1" l="1" a="1"/>
  <c r="K34" i="1" s="1"/>
  <c r="M34" i="1" a="1"/>
  <c r="M34" i="1" s="1"/>
  <c r="N34" i="1" a="1"/>
  <c r="N34" i="1" s="1"/>
  <c r="G34" i="1" l="1"/>
  <c r="L35" i="1" s="1" a="1"/>
  <c r="L35" i="1" s="1"/>
  <c r="I34" i="1"/>
  <c r="J34" i="1"/>
  <c r="H34" i="1"/>
  <c r="K35" i="1" a="1"/>
  <c r="K35" i="1" s="1"/>
  <c r="M35" i="1" l="1" a="1"/>
  <c r="M35" i="1" s="1"/>
  <c r="N35" i="1" a="1"/>
  <c r="N35" i="1" s="1"/>
  <c r="I35" i="1" l="1"/>
  <c r="J35" i="1"/>
  <c r="H35" i="1"/>
  <c r="G35" i="1"/>
  <c r="L36" i="1" l="1" a="1"/>
  <c r="L36" i="1" s="1"/>
  <c r="M36" i="1" a="1"/>
  <c r="M36" i="1" s="1"/>
  <c r="K36" i="1" a="1"/>
  <c r="K36" i="1" s="1"/>
  <c r="N36" i="1" a="1"/>
  <c r="N36" i="1" s="1"/>
  <c r="H36" i="1" l="1"/>
  <c r="G36" i="1"/>
  <c r="J36" i="1"/>
  <c r="K37" i="1" s="1" a="1"/>
  <c r="K37" i="1" s="1"/>
  <c r="I36" i="1"/>
  <c r="L37" i="1" l="1" a="1"/>
  <c r="L37" i="1" s="1"/>
  <c r="M37" i="1" a="1"/>
  <c r="M37" i="1" s="1"/>
  <c r="N37" i="1" a="1"/>
  <c r="N37" i="1" s="1"/>
  <c r="G37" i="1" s="1"/>
  <c r="J37" i="1" l="1"/>
  <c r="H37" i="1"/>
  <c r="K38" i="1" s="1" a="1"/>
  <c r="K38" i="1" s="1"/>
  <c r="I37" i="1"/>
  <c r="N38" i="1" a="1"/>
  <c r="N38" i="1" s="1"/>
  <c r="L38" i="1" a="1"/>
  <c r="L38" i="1" s="1"/>
  <c r="M38" i="1" a="1"/>
  <c r="M38" i="1" s="1"/>
  <c r="I38" i="1" l="1"/>
  <c r="K39" i="1" s="1" a="1"/>
  <c r="K39" i="1" s="1"/>
  <c r="M39" i="1" a="1"/>
  <c r="M39" i="1" s="1"/>
  <c r="L39" i="1" a="1"/>
  <c r="L39" i="1" s="1"/>
  <c r="G38" i="1"/>
  <c r="H38" i="1"/>
  <c r="J38" i="1"/>
  <c r="N39" i="1" l="1" a="1"/>
  <c r="N39" i="1" s="1"/>
  <c r="I39" i="1" s="1"/>
  <c r="H39" i="1"/>
  <c r="J39" i="1" l="1"/>
  <c r="G39" i="1"/>
  <c r="K40" i="1" a="1"/>
  <c r="K40" i="1" s="1"/>
  <c r="G10" i="1" s="1"/>
  <c r="N40" i="1" a="1"/>
  <c r="N40" i="1" s="1"/>
  <c r="M40" i="1" a="1"/>
  <c r="M40" i="1" s="1"/>
  <c r="L40" i="1" a="1"/>
  <c r="L40" i="1" s="1"/>
  <c r="J40" i="1" l="1"/>
  <c r="H40" i="1"/>
  <c r="I40" i="1"/>
  <c r="G40" i="1"/>
  <c r="L41" i="1" l="1" a="1"/>
  <c r="L41" i="1" s="1"/>
  <c r="K41" i="1" a="1"/>
  <c r="K41" i="1" s="1"/>
  <c r="M41" i="1" a="1"/>
  <c r="M41" i="1" s="1"/>
  <c r="N41" i="1" a="1"/>
  <c r="N41" i="1" s="1"/>
  <c r="G41" i="1" l="1"/>
  <c r="H41" i="1"/>
  <c r="J41" i="1"/>
  <c r="I41" i="1"/>
  <c r="L42" i="1" s="1" a="1"/>
  <c r="L42" i="1" s="1"/>
  <c r="K42" i="1" l="1" a="1"/>
  <c r="K42" i="1" s="1"/>
  <c r="M42" i="1" a="1"/>
  <c r="M42" i="1" s="1"/>
  <c r="N42" i="1" a="1"/>
  <c r="N42" i="1" s="1"/>
  <c r="H42" i="1" l="1"/>
  <c r="J42" i="1"/>
  <c r="I42" i="1"/>
  <c r="G42" i="1"/>
  <c r="L43" i="1" s="1" a="1"/>
  <c r="L43" i="1" s="1"/>
  <c r="K43" i="1" l="1" a="1"/>
  <c r="K43" i="1" s="1"/>
  <c r="M43" i="1" a="1"/>
  <c r="M43" i="1" s="1"/>
  <c r="N43" i="1" a="1"/>
  <c r="N43" i="1" s="1"/>
  <c r="H43" i="1" l="1"/>
  <c r="G43" i="1"/>
  <c r="L44" i="1" s="1" a="1"/>
  <c r="L44" i="1" s="1"/>
  <c r="D18" i="1" s="1" a="1"/>
  <c r="D18" i="1" s="1"/>
  <c r="I43" i="1"/>
  <c r="J43" i="1"/>
  <c r="G12" i="1"/>
  <c r="G13" i="1"/>
  <c r="G11" i="1"/>
  <c r="N44" i="1" l="1" a="1"/>
  <c r="N44" i="1" s="1"/>
  <c r="F18" i="1" s="1" a="1"/>
  <c r="F18" i="1" s="1"/>
  <c r="K44" i="1" a="1"/>
  <c r="K44" i="1" s="1"/>
  <c r="M44" i="1" a="1"/>
  <c r="M44" i="1" s="1"/>
  <c r="E18" i="1" s="1" a="1"/>
  <c r="E18" i="1" s="1"/>
  <c r="G14" i="1"/>
  <c r="G44" i="1" l="1"/>
  <c r="I44" i="1"/>
  <c r="J44" i="1"/>
  <c r="H44" i="1"/>
  <c r="C18" i="1" a="1"/>
  <c r="C1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<sst xmlns="http://schemas.openxmlformats.org/spreadsheetml/2006/main" count="41" uniqueCount="26">
  <si>
    <t>Table 1: Probability Density by Distribution</t>
  </si>
  <si>
    <t>Distributions</t>
  </si>
  <si>
    <t>A</t>
  </si>
  <si>
    <t>B</t>
  </si>
  <si>
    <t>C</t>
  </si>
  <si>
    <t>D</t>
  </si>
  <si>
    <t>Increments</t>
  </si>
  <si>
    <t>Probability of cumulative result assuming  a given distribution</t>
  </si>
  <si>
    <t>Probability of a distribution given observations</t>
  </si>
  <si>
    <t>Weighted Average</t>
  </si>
  <si>
    <t>Contact HDR to develop custom quantitative methods for your firm.</t>
  </si>
  <si>
    <t>www.hubbardresearch.com</t>
  </si>
  <si>
    <t>info@hubbardresearch.com</t>
  </si>
  <si>
    <t>Result in which increment?</t>
  </si>
  <si>
    <t>Probability of Distribution given observations:</t>
  </si>
  <si>
    <r>
      <t xml:space="preserve">Priors </t>
    </r>
    <r>
      <rPr>
        <b/>
        <sz val="11"/>
        <color theme="4" tint="0.79998168889431442"/>
        <rFont val="Aptos Narrow"/>
        <family val="2"/>
      </rPr>
      <t>→</t>
    </r>
  </si>
  <si>
    <t>Observation  Count</t>
  </si>
  <si>
    <t>Sum Check (must equal 1)</t>
  </si>
  <si>
    <t>Table 2: Observations and Probability Updating</t>
  </si>
  <si>
    <t>Counts</t>
  </si>
  <si>
    <t>Increment</t>
  </si>
  <si>
    <t>Observation Data</t>
  </si>
  <si>
    <t>Probability of individual observation given the distribution</t>
  </si>
  <si>
    <t xml:space="preserve">Number of Observations: </t>
  </si>
  <si>
    <t>If the shape of a population distribution is not known, we can use observed data (our sample) to calculate the probability that the population follows one of several test distributions. In this spreadsheet, you begin by filling out the yellow cells in Table 1 with the proportions for four candidate distributions (A, B, C, and D), which define how much of each distribution’s population falls into increments 1, 2, 3, and 4. Next, you record the observed results for each trial in Table 2 (which increment was observed). The remaining values update automatically to show both the probability of seeing that result if you were sampling from each distribution and the probability that you are sampling from each distribution given the observed result. The charts update as well to display the candidate distributions, the probability-weighted average, the distribution of observed outcomes, and the updating probabilities over trials.</t>
  </si>
  <si>
    <t>Distribution Probabilities (Bayesian Sampling)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</si>
</sst>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20"/>
      <color theme="0"/>
      <name val="Calibri"/>
      <family val="2"/>
      <scheme val="minor"/>
    </font>
    <font>
      <u/>
      <sz val="11"/>
      <color theme="10"/>
      <name val="Calibri"/>
      <family val="2"/>
      <scheme val="minor"/>
    </font>
    <font>
      <b/>
      <u/>
      <sz val="11"/>
      <color theme="10"/>
      <name val="Calibri"/>
      <family val="2"/>
      <scheme val="minor"/>
    </font>
    <font>
      <sz val="11"/>
      <name val="Calibri"/>
      <family val="2"/>
      <scheme val="minor"/>
    </font>
    <font>
      <b/>
      <sz val="16"/>
      <color theme="0"/>
      <name val="Calibri"/>
      <family val="2"/>
      <scheme val="minor"/>
    </font>
    <font>
      <b/>
      <sz val="11"/>
      <color theme="4" tint="0.79998168889431442"/>
      <name val="Calibri"/>
      <family val="2"/>
      <scheme val="minor"/>
    </font>
    <font>
      <b/>
      <sz val="11"/>
      <color theme="4" tint="0.79998168889431442"/>
      <name val="Aptos Narrow"/>
      <family val="2"/>
    </font>
    <font>
      <b/>
      <sz val="12"/>
      <color theme="1"/>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002060"/>
        <bgColor indexed="64"/>
      </patternFill>
    </fill>
    <fill>
      <patternFill patternType="solid">
        <fgColor theme="7" tint="0.59999389629810485"/>
        <bgColor indexed="64"/>
      </patternFill>
    </fill>
    <fill>
      <patternFill patternType="solid">
        <fgColor theme="2"/>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8" tint="0.79998168889431442"/>
        <bgColor indexed="64"/>
      </patternFill>
    </fill>
  </fills>
  <borders count="4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139">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0" fillId="2" borderId="5" xfId="0" applyFill="1" applyBorder="1" applyAlignment="1">
      <alignment horizontal="center" vertical="center"/>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0" fillId="4" borderId="17" xfId="0" applyFill="1" applyBorder="1" applyAlignment="1">
      <alignment horizontal="center" vertical="center"/>
    </xf>
    <xf numFmtId="0" fontId="0" fillId="4" borderId="14" xfId="0" applyFill="1" applyBorder="1" applyAlignment="1">
      <alignment horizontal="center" vertical="center"/>
    </xf>
    <xf numFmtId="0" fontId="0" fillId="2" borderId="8" xfId="0" applyFill="1" applyBorder="1" applyAlignment="1">
      <alignment horizontal="center" vertical="center"/>
    </xf>
    <xf numFmtId="0" fontId="0" fillId="2" borderId="3"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2" fontId="0" fillId="5" borderId="28" xfId="0" applyNumberFormat="1" applyFill="1" applyBorder="1" applyAlignment="1">
      <alignment horizontal="center" vertical="center"/>
    </xf>
    <xf numFmtId="2" fontId="0" fillId="5" borderId="29" xfId="0" applyNumberFormat="1" applyFill="1" applyBorder="1" applyAlignment="1">
      <alignment horizontal="center" vertical="center"/>
    </xf>
    <xf numFmtId="2" fontId="0" fillId="5" borderId="30" xfId="0" applyNumberFormat="1" applyFill="1" applyBorder="1" applyAlignment="1">
      <alignment horizontal="center" vertical="center"/>
    </xf>
    <xf numFmtId="0" fontId="0" fillId="0" borderId="2" xfId="0" applyBorder="1" applyAlignment="1">
      <alignment horizontal="center" vertical="center" wrapText="1"/>
    </xf>
    <xf numFmtId="0" fontId="0" fillId="0" borderId="7" xfId="0" applyBorder="1" applyAlignment="1">
      <alignment horizontal="center" vertical="center" wrapText="1"/>
    </xf>
    <xf numFmtId="0" fontId="0" fillId="2" borderId="18" xfId="0"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wrapText="1"/>
    </xf>
    <xf numFmtId="2" fontId="0" fillId="5" borderId="8" xfId="0" applyNumberFormat="1" applyFill="1" applyBorder="1" applyAlignment="1">
      <alignment horizontal="center" vertical="center"/>
    </xf>
    <xf numFmtId="0" fontId="8" fillId="2" borderId="13" xfId="0" applyFont="1" applyFill="1" applyBorder="1" applyAlignment="1">
      <alignment horizontal="center" vertical="center" wrapText="1"/>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0" fontId="0" fillId="0" borderId="1" xfId="0" applyBorder="1" applyAlignment="1">
      <alignment horizontal="center" vertical="center" wrapText="1"/>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0" fillId="6" borderId="34" xfId="0" applyFill="1" applyBorder="1" applyAlignment="1">
      <alignment horizontal="center" vertical="center"/>
    </xf>
    <xf numFmtId="0" fontId="0" fillId="6" borderId="35" xfId="0" applyFill="1" applyBorder="1" applyAlignment="1">
      <alignment horizontal="center" vertical="center"/>
    </xf>
    <xf numFmtId="0" fontId="0" fillId="6" borderId="36" xfId="0" applyFill="1" applyBorder="1" applyAlignment="1">
      <alignment horizontal="center" vertical="center"/>
    </xf>
    <xf numFmtId="0" fontId="0" fillId="6" borderId="14" xfId="0" applyFill="1" applyBorder="1" applyAlignment="1">
      <alignment horizontal="center" vertical="center"/>
    </xf>
    <xf numFmtId="0" fontId="0" fillId="6" borderId="37" xfId="0" applyFill="1" applyBorder="1" applyAlignment="1">
      <alignment horizontal="center" vertical="center"/>
    </xf>
    <xf numFmtId="0" fontId="0" fillId="6" borderId="17"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43" xfId="0" applyFill="1" applyBorder="1" applyAlignment="1">
      <alignment horizontal="center" vertical="center"/>
    </xf>
    <xf numFmtId="0" fontId="0" fillId="7" borderId="22" xfId="0" applyFill="1" applyBorder="1" applyAlignment="1">
      <alignment horizontal="center" vertical="center"/>
    </xf>
    <xf numFmtId="0" fontId="0" fillId="7" borderId="23" xfId="0" applyFill="1" applyBorder="1" applyAlignment="1">
      <alignment horizontal="center" vertical="center"/>
    </xf>
    <xf numFmtId="0" fontId="0" fillId="7" borderId="24" xfId="0" applyFill="1" applyBorder="1" applyAlignment="1">
      <alignment horizontal="center" vertical="center"/>
    </xf>
    <xf numFmtId="0" fontId="0" fillId="7" borderId="44" xfId="0" applyFill="1" applyBorder="1" applyAlignment="1">
      <alignment horizontal="center" vertical="center"/>
    </xf>
    <xf numFmtId="0" fontId="0" fillId="8" borderId="16" xfId="0" applyFill="1" applyBorder="1" applyAlignment="1">
      <alignment horizontal="center" vertical="center"/>
    </xf>
    <xf numFmtId="0" fontId="0" fillId="8" borderId="14" xfId="0" applyFill="1" applyBorder="1" applyAlignment="1">
      <alignment horizontal="center" vertical="center"/>
    </xf>
    <xf numFmtId="0" fontId="0" fillId="8" borderId="21" xfId="0" applyFill="1" applyBorder="1" applyAlignment="1">
      <alignment horizontal="center" vertical="center"/>
    </xf>
    <xf numFmtId="0" fontId="0" fillId="8" borderId="25" xfId="0" applyFill="1" applyBorder="1" applyAlignment="1">
      <alignment horizontal="center" vertical="center"/>
    </xf>
    <xf numFmtId="0" fontId="0" fillId="8" borderId="26" xfId="0" applyFill="1" applyBorder="1" applyAlignment="1">
      <alignment horizontal="center" vertical="center"/>
    </xf>
    <xf numFmtId="0" fontId="0" fillId="8" borderId="27" xfId="0" applyFill="1" applyBorder="1" applyAlignment="1">
      <alignment horizontal="center" vertical="center"/>
    </xf>
    <xf numFmtId="0" fontId="0" fillId="9" borderId="1" xfId="0" applyFill="1" applyBorder="1" applyAlignment="1">
      <alignment horizontal="center" vertical="center"/>
    </xf>
    <xf numFmtId="0" fontId="0" fillId="9" borderId="2" xfId="0" applyFill="1" applyBorder="1" applyAlignment="1">
      <alignment horizontal="center" vertical="center"/>
    </xf>
    <xf numFmtId="0" fontId="0" fillId="9" borderId="4" xfId="0" applyFill="1" applyBorder="1" applyAlignment="1">
      <alignment horizontal="center" vertical="center"/>
    </xf>
    <xf numFmtId="0" fontId="0" fillId="9" borderId="0" xfId="0" applyFill="1" applyAlignment="1">
      <alignment horizontal="center" vertical="center"/>
    </xf>
    <xf numFmtId="1" fontId="0" fillId="9" borderId="38" xfId="0" applyNumberFormat="1" applyFill="1" applyBorder="1" applyAlignment="1">
      <alignment horizontal="center" vertical="center"/>
    </xf>
    <xf numFmtId="1" fontId="0" fillId="9" borderId="39" xfId="0" applyNumberFormat="1" applyFill="1" applyBorder="1" applyAlignment="1">
      <alignment horizontal="center" vertical="center"/>
    </xf>
    <xf numFmtId="1" fontId="0" fillId="9" borderId="40" xfId="0" applyNumberFormat="1" applyFill="1" applyBorder="1" applyAlignment="1">
      <alignment horizontal="center" vertical="center"/>
    </xf>
    <xf numFmtId="0" fontId="0" fillId="6" borderId="31" xfId="0" applyFill="1" applyBorder="1" applyAlignment="1">
      <alignment horizontal="center" vertical="center"/>
    </xf>
    <xf numFmtId="0" fontId="0" fillId="6" borderId="32" xfId="0" applyFill="1" applyBorder="1" applyAlignment="1">
      <alignment horizontal="center" vertical="center"/>
    </xf>
    <xf numFmtId="0" fontId="0" fillId="6" borderId="33" xfId="0" applyFill="1" applyBorder="1" applyAlignment="1">
      <alignment horizontal="center" vertical="center"/>
    </xf>
    <xf numFmtId="1" fontId="8" fillId="7" borderId="13" xfId="0" applyNumberFormat="1" applyFont="1" applyFill="1" applyBorder="1" applyAlignment="1">
      <alignment horizontal="center" vertical="center"/>
    </xf>
    <xf numFmtId="0" fontId="0" fillId="2" borderId="17" xfId="0" applyFill="1" applyBorder="1" applyAlignment="1">
      <alignment horizontal="center" vertical="center"/>
    </xf>
    <xf numFmtId="0" fontId="0" fillId="2" borderId="31" xfId="0" applyFill="1" applyBorder="1" applyAlignment="1">
      <alignment horizontal="center" vertical="center"/>
    </xf>
    <xf numFmtId="0" fontId="0" fillId="2" borderId="41" xfId="0" applyFill="1" applyBorder="1" applyAlignment="1">
      <alignment horizontal="center" vertical="center"/>
    </xf>
    <xf numFmtId="0" fontId="12" fillId="2" borderId="6" xfId="0" applyFont="1" applyFill="1" applyBorder="1" applyAlignment="1">
      <alignment horizontal="center" vertical="center"/>
    </xf>
    <xf numFmtId="0" fontId="12" fillId="2" borderId="7"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1" fontId="0" fillId="4" borderId="28" xfId="0" applyNumberFormat="1" applyFill="1" applyBorder="1" applyAlignment="1">
      <alignment horizontal="center" vertical="center"/>
    </xf>
    <xf numFmtId="1" fontId="0" fillId="4" borderId="29" xfId="0" applyNumberFormat="1" applyFill="1" applyBorder="1" applyAlignment="1">
      <alignment horizontal="center" vertical="center"/>
    </xf>
    <xf numFmtId="1" fontId="0" fillId="4" borderId="30" xfId="0" applyNumberFormat="1" applyFill="1" applyBorder="1" applyAlignment="1">
      <alignment horizontal="center" vertical="center"/>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3" borderId="4" xfId="0" applyFill="1" applyBorder="1" applyAlignment="1">
      <alignment horizontal="center" vertical="center"/>
    </xf>
    <xf numFmtId="0" fontId="1" fillId="3" borderId="0" xfId="0" applyFont="1" applyFill="1" applyAlignment="1">
      <alignment horizontal="center" vertical="center" wrapText="1"/>
    </xf>
    <xf numFmtId="0" fontId="12" fillId="2" borderId="0" xfId="0" applyFont="1" applyFill="1" applyAlignment="1">
      <alignment horizontal="center" vertical="center"/>
    </xf>
    <xf numFmtId="0" fontId="1" fillId="3" borderId="22" xfId="0" applyFont="1" applyFill="1" applyBorder="1" applyAlignment="1">
      <alignment horizontal="center" vertical="center"/>
    </xf>
    <xf numFmtId="0" fontId="1" fillId="3" borderId="24" xfId="0" applyFont="1" applyFill="1" applyBorder="1" applyAlignment="1">
      <alignment horizontal="center" vertical="center"/>
    </xf>
    <xf numFmtId="0" fontId="4" fillId="3" borderId="7"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0" xfId="0" applyFont="1" applyFill="1" applyAlignment="1">
      <alignment horizontal="center" vertical="center"/>
    </xf>
    <xf numFmtId="0" fontId="2" fillId="0" borderId="2" xfId="0" applyFont="1" applyBorder="1" applyAlignment="1">
      <alignment horizontal="center" vertical="center" wrapText="1"/>
    </xf>
    <xf numFmtId="0" fontId="7" fillId="0" borderId="0" xfId="1" applyFont="1" applyBorder="1" applyAlignment="1">
      <alignment horizontal="center" vertical="center"/>
    </xf>
    <xf numFmtId="0" fontId="7" fillId="0" borderId="7" xfId="1" applyFont="1" applyBorder="1" applyAlignment="1">
      <alignment horizontal="center" vertical="center"/>
    </xf>
    <xf numFmtId="0" fontId="3" fillId="3" borderId="2" xfId="0" applyFont="1" applyFill="1" applyBorder="1" applyAlignment="1">
      <alignment horizontal="right" vertical="center"/>
    </xf>
    <xf numFmtId="0" fontId="1" fillId="3" borderId="1"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7" xfId="0" applyFont="1" applyFill="1" applyBorder="1" applyAlignment="1">
      <alignment horizontal="center" vertical="center" wrapText="1"/>
    </xf>
    <xf numFmtId="0" fontId="12" fillId="7" borderId="9"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5" fillId="3" borderId="1" xfId="0" applyFont="1" applyFill="1" applyBorder="1" applyAlignment="1">
      <alignment horizontal="left" vertical="center" wrapText="1" indent="1"/>
    </xf>
    <xf numFmtId="0" fontId="5" fillId="3" borderId="2" xfId="0" applyFont="1" applyFill="1" applyBorder="1" applyAlignment="1">
      <alignment horizontal="left" vertical="center" wrapText="1" indent="1"/>
    </xf>
    <xf numFmtId="0" fontId="5" fillId="3" borderId="3" xfId="0" applyFont="1" applyFill="1" applyBorder="1" applyAlignment="1">
      <alignment horizontal="left" vertical="center" wrapText="1" indent="1"/>
    </xf>
    <xf numFmtId="0" fontId="0" fillId="0" borderId="0" xfId="0" applyAlignment="1">
      <alignment horizontal="left" vertical="center" wrapText="1"/>
    </xf>
    <xf numFmtId="0" fontId="0" fillId="0" borderId="5"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2" fillId="2" borderId="1"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xf>
    <xf numFmtId="0" fontId="4" fillId="3" borderId="8" xfId="0" applyFont="1" applyFill="1" applyBorder="1" applyAlignment="1">
      <alignment horizontal="center" vertical="center" wrapText="1"/>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9" fillId="3" borderId="1" xfId="0" applyFont="1" applyFill="1" applyBorder="1" applyAlignment="1">
      <alignment horizontal="center" vertical="center"/>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10" fillId="3" borderId="10" xfId="0" applyFont="1" applyFill="1" applyBorder="1" applyAlignment="1">
      <alignment horizontal="right" vertical="center" indent="1"/>
    </xf>
    <xf numFmtId="0" fontId="10" fillId="3" borderId="11" xfId="0" applyFont="1" applyFill="1" applyBorder="1" applyAlignment="1">
      <alignment horizontal="right" vertical="center" indent="1"/>
    </xf>
    <xf numFmtId="0" fontId="2" fillId="2" borderId="12"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1" fillId="3" borderId="4" xfId="0" applyFont="1" applyFill="1" applyBorder="1" applyAlignment="1">
      <alignment horizontal="center" vertical="center" wrapText="1"/>
    </xf>
  </cellXfs>
  <cellStyles count="2">
    <cellStyle name="Hyperlink" xfId="1" builtinId="8"/>
    <cellStyle name="Normal" xfId="0" builtinId="0"/>
  </cellStyles>
  <dxfs count="3">
    <dxf>
      <font>
        <color theme="6" tint="0.79998168889431442"/>
      </font>
    </dxf>
    <dxf>
      <fill>
        <patternFill>
          <bgColor rgb="FFFF0000"/>
        </patternFill>
      </fill>
    </dxf>
    <dxf>
      <font>
        <color theme="4" tint="0.7999816888943144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sz="1400" b="0">
                <a:solidFill>
                  <a:sysClr val="windowText" lastClr="000000"/>
                </a:solidFill>
              </a:rPr>
              <a:t>Possible Distributions</a:t>
            </a:r>
          </a:p>
        </c:rich>
      </c:tx>
      <c:layout>
        <c:manualLayout>
          <c:xMode val="edge"/>
          <c:yMode val="edge"/>
          <c:x val="7.8280831622112509E-2"/>
          <c:y val="5.6099717993442849E-2"/>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title>
    <c:autoTitleDeleted val="0"/>
    <c:view3D>
      <c:rotX val="30"/>
      <c:rotY val="50"/>
      <c:depthPercent val="290"/>
      <c:rAngAx val="0"/>
      <c:perspective val="10"/>
    </c:view3D>
    <c:floor>
      <c:thickness val="0"/>
      <c:spPr>
        <a:noFill/>
        <a:ln w="9525" cap="flat" cmpd="sng" algn="ctr">
          <a:solidFill>
            <a:schemeClr val="tx1">
              <a:tint val="75000"/>
              <a:shade val="95000"/>
              <a:satMod val="105000"/>
            </a:schemeClr>
          </a:solidFill>
          <a:prstDash val="solid"/>
          <a:round/>
        </a:ln>
        <a:effectLst/>
        <a:sp3d contourW="9525">
          <a:contourClr>
            <a:schemeClr val="tx1">
              <a:tint val="75000"/>
              <a:shade val="95000"/>
              <a:satMod val="105000"/>
            </a:schemeClr>
          </a:contourClr>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364925299852269E-2"/>
          <c:y val="6.4492313162543988E-2"/>
          <c:w val="0.95363498823732273"/>
          <c:h val="0.90361298027558767"/>
        </c:manualLayout>
      </c:layout>
      <c:bar3DChart>
        <c:barDir val="col"/>
        <c:grouping val="standard"/>
        <c:varyColors val="0"/>
        <c:ser>
          <c:idx val="0"/>
          <c:order val="0"/>
          <c:tx>
            <c:v>A</c:v>
          </c:tx>
          <c:spPr>
            <a:solidFill>
              <a:schemeClr val="accent1"/>
            </a:solidFill>
            <a:ln>
              <a:noFill/>
            </a:ln>
            <a:effectLst/>
            <a:sp3d/>
          </c:spPr>
          <c:invertIfNegative val="0"/>
          <c:cat>
            <c:numRef>
              <c:f>'Bayesian Sampling'!$B$10:$B$13</c:f>
              <c:numCache>
                <c:formatCode>General</c:formatCode>
                <c:ptCount val="4"/>
                <c:pt idx="0">
                  <c:v>1</c:v>
                </c:pt>
                <c:pt idx="1">
                  <c:v>2</c:v>
                </c:pt>
                <c:pt idx="2">
                  <c:v>3</c:v>
                </c:pt>
                <c:pt idx="3">
                  <c:v>4</c:v>
                </c:pt>
              </c:numCache>
            </c:numRef>
          </c:cat>
          <c:val>
            <c:numRef>
              <c:f>'Bayesian Sampling'!$C$10:$C$13</c:f>
              <c:numCache>
                <c:formatCode>General</c:formatCode>
                <c:ptCount val="4"/>
                <c:pt idx="0">
                  <c:v>0.55000000000000004</c:v>
                </c:pt>
                <c:pt idx="1">
                  <c:v>0.25</c:v>
                </c:pt>
                <c:pt idx="2">
                  <c:v>0.1</c:v>
                </c:pt>
                <c:pt idx="3">
                  <c:v>0.1</c:v>
                </c:pt>
              </c:numCache>
            </c:numRef>
          </c:val>
          <c:extLst>
            <c:ext xmlns:c16="http://schemas.microsoft.com/office/drawing/2014/chart" uri="{C3380CC4-5D6E-409C-BE32-E72D297353CC}">
              <c16:uniqueId val="{00000000-3CE4-4D5F-8F95-679FB8A9D192}"/>
            </c:ext>
          </c:extLst>
        </c:ser>
        <c:ser>
          <c:idx val="1"/>
          <c:order val="1"/>
          <c:tx>
            <c:v>B</c:v>
          </c:tx>
          <c:spPr>
            <a:solidFill>
              <a:schemeClr val="accent2"/>
            </a:solidFill>
            <a:ln>
              <a:noFill/>
            </a:ln>
            <a:effectLst/>
            <a:sp3d/>
          </c:spPr>
          <c:invertIfNegative val="0"/>
          <c:cat>
            <c:numRef>
              <c:f>'Bayesian Sampling'!$B$10:$B$13</c:f>
              <c:numCache>
                <c:formatCode>General</c:formatCode>
                <c:ptCount val="4"/>
                <c:pt idx="0">
                  <c:v>1</c:v>
                </c:pt>
                <c:pt idx="1">
                  <c:v>2</c:v>
                </c:pt>
                <c:pt idx="2">
                  <c:v>3</c:v>
                </c:pt>
                <c:pt idx="3">
                  <c:v>4</c:v>
                </c:pt>
              </c:numCache>
            </c:numRef>
          </c:cat>
          <c:val>
            <c:numRef>
              <c:f>'Bayesian Sampling'!$D$10:$D$13</c:f>
              <c:numCache>
                <c:formatCode>General</c:formatCode>
                <c:ptCount val="4"/>
                <c:pt idx="0">
                  <c:v>0.05</c:v>
                </c:pt>
                <c:pt idx="1">
                  <c:v>0.1</c:v>
                </c:pt>
                <c:pt idx="2">
                  <c:v>0.25</c:v>
                </c:pt>
                <c:pt idx="3">
                  <c:v>0.6</c:v>
                </c:pt>
              </c:numCache>
            </c:numRef>
          </c:val>
          <c:extLst>
            <c:ext xmlns:c16="http://schemas.microsoft.com/office/drawing/2014/chart" uri="{C3380CC4-5D6E-409C-BE32-E72D297353CC}">
              <c16:uniqueId val="{00000001-3CE4-4D5F-8F95-679FB8A9D192}"/>
            </c:ext>
          </c:extLst>
        </c:ser>
        <c:ser>
          <c:idx val="2"/>
          <c:order val="2"/>
          <c:tx>
            <c:v>C</c:v>
          </c:tx>
          <c:spPr>
            <a:solidFill>
              <a:schemeClr val="accent3"/>
            </a:solidFill>
            <a:ln>
              <a:noFill/>
            </a:ln>
            <a:effectLst/>
            <a:sp3d/>
          </c:spPr>
          <c:invertIfNegative val="0"/>
          <c:cat>
            <c:numRef>
              <c:f>'Bayesian Sampling'!$B$10:$B$13</c:f>
              <c:numCache>
                <c:formatCode>General</c:formatCode>
                <c:ptCount val="4"/>
                <c:pt idx="0">
                  <c:v>1</c:v>
                </c:pt>
                <c:pt idx="1">
                  <c:v>2</c:v>
                </c:pt>
                <c:pt idx="2">
                  <c:v>3</c:v>
                </c:pt>
                <c:pt idx="3">
                  <c:v>4</c:v>
                </c:pt>
              </c:numCache>
            </c:numRef>
          </c:cat>
          <c:val>
            <c:numRef>
              <c:f>'Bayesian Sampling'!$E$10:$E$13</c:f>
              <c:numCache>
                <c:formatCode>General</c:formatCode>
                <c:ptCount val="4"/>
                <c:pt idx="0">
                  <c:v>0.1</c:v>
                </c:pt>
                <c:pt idx="1">
                  <c:v>0.4</c:v>
                </c:pt>
                <c:pt idx="2">
                  <c:v>0.4</c:v>
                </c:pt>
                <c:pt idx="3">
                  <c:v>0.1</c:v>
                </c:pt>
              </c:numCache>
            </c:numRef>
          </c:val>
          <c:extLst>
            <c:ext xmlns:c16="http://schemas.microsoft.com/office/drawing/2014/chart" uri="{C3380CC4-5D6E-409C-BE32-E72D297353CC}">
              <c16:uniqueId val="{00000002-3CE4-4D5F-8F95-679FB8A9D192}"/>
            </c:ext>
          </c:extLst>
        </c:ser>
        <c:ser>
          <c:idx val="3"/>
          <c:order val="3"/>
          <c:tx>
            <c:v>D</c:v>
          </c:tx>
          <c:spPr>
            <a:solidFill>
              <a:schemeClr val="accent6"/>
            </a:solidFill>
            <a:ln>
              <a:noFill/>
            </a:ln>
            <a:effectLst/>
            <a:sp3d/>
          </c:spPr>
          <c:invertIfNegative val="0"/>
          <c:cat>
            <c:numRef>
              <c:f>'Bayesian Sampling'!$B$10:$B$13</c:f>
              <c:numCache>
                <c:formatCode>General</c:formatCode>
                <c:ptCount val="4"/>
                <c:pt idx="0">
                  <c:v>1</c:v>
                </c:pt>
                <c:pt idx="1">
                  <c:v>2</c:v>
                </c:pt>
                <c:pt idx="2">
                  <c:v>3</c:v>
                </c:pt>
                <c:pt idx="3">
                  <c:v>4</c:v>
                </c:pt>
              </c:numCache>
            </c:numRef>
          </c:cat>
          <c:val>
            <c:numRef>
              <c:f>'Bayesian Sampling'!$F$10:$F$13</c:f>
              <c:numCache>
                <c:formatCode>General</c:formatCode>
                <c:ptCount val="4"/>
                <c:pt idx="0">
                  <c:v>0.25</c:v>
                </c:pt>
                <c:pt idx="1">
                  <c:v>0.25</c:v>
                </c:pt>
                <c:pt idx="2">
                  <c:v>0.25</c:v>
                </c:pt>
                <c:pt idx="3">
                  <c:v>0.25</c:v>
                </c:pt>
              </c:numCache>
            </c:numRef>
          </c:val>
          <c:extLst>
            <c:ext xmlns:c16="http://schemas.microsoft.com/office/drawing/2014/chart" uri="{C3380CC4-5D6E-409C-BE32-E72D297353CC}">
              <c16:uniqueId val="{00000003-3CE4-4D5F-8F95-679FB8A9D192}"/>
            </c:ext>
          </c:extLst>
        </c:ser>
        <c:dLbls>
          <c:showLegendKey val="0"/>
          <c:showVal val="0"/>
          <c:showCatName val="0"/>
          <c:showSerName val="0"/>
          <c:showPercent val="0"/>
          <c:showBubbleSize val="0"/>
        </c:dLbls>
        <c:gapWidth val="125"/>
        <c:gapDepth val="100"/>
        <c:shape val="box"/>
        <c:axId val="574094224"/>
        <c:axId val="574085208"/>
        <c:axId val="702515056"/>
      </c:bar3DChart>
      <c:catAx>
        <c:axId val="57409422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r>
                  <a:rPr lang="en-US" sz="1100" b="0"/>
                  <a:t>Increment</a:t>
                </a:r>
              </a:p>
            </c:rich>
          </c:tx>
          <c:layout>
            <c:manualLayout>
              <c:xMode val="edge"/>
              <c:yMode val="edge"/>
              <c:x val="2.820674460263268E-3"/>
              <c:y val="0.8568735847708588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574085208"/>
        <c:crosses val="autoZero"/>
        <c:auto val="1"/>
        <c:lblAlgn val="ctr"/>
        <c:lblOffset val="100"/>
        <c:noMultiLvlLbl val="0"/>
      </c:catAx>
      <c:valAx>
        <c:axId val="574085208"/>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574094224"/>
        <c:crosses val="autoZero"/>
        <c:crossBetween val="between"/>
      </c:valAx>
      <c:serAx>
        <c:axId val="702515056"/>
        <c:scaling>
          <c:orientation val="minMax"/>
        </c:scaling>
        <c:delete val="0"/>
        <c:axPos val="b"/>
        <c:title>
          <c:tx>
            <c:rich>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r>
                  <a:rPr lang="en-US" sz="1100" b="0">
                    <a:solidFill>
                      <a:sysClr val="windowText" lastClr="000000"/>
                    </a:solidFill>
                  </a:rPr>
                  <a:t>Distribution</a:t>
                </a:r>
              </a:p>
            </c:rich>
          </c:tx>
          <c:layout>
            <c:manualLayout>
              <c:xMode val="edge"/>
              <c:yMode val="edge"/>
              <c:x val="0.66416247963699238"/>
              <c:y val="0.7317702904125931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title>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574085208"/>
        <c:crosses val="autoZero"/>
      </c:serAx>
      <c:spPr>
        <a:noFill/>
        <a:ln>
          <a:noFill/>
        </a:ln>
        <a:effectLst/>
      </c:spPr>
    </c:plotArea>
    <c:plotVisOnly val="1"/>
    <c:dispBlanksAs val="gap"/>
    <c:showDLblsOverMax val="0"/>
  </c:chart>
  <c:spPr>
    <a:solidFill>
      <a:schemeClr val="bg1"/>
    </a:solidFill>
    <a:ln w="6350" cap="flat" cmpd="sng" algn="ctr">
      <a:noFill/>
      <a:prstDash val="solid"/>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400"/>
              <a:t>Probability Weighted Average Distribution </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7258019723902027"/>
          <c:y val="0.24570331031953738"/>
          <c:w val="0.79091533611902798"/>
          <c:h val="0.5746747934390537"/>
        </c:manualLayout>
      </c:layout>
      <c:barChart>
        <c:barDir val="col"/>
        <c:grouping val="clustered"/>
        <c:varyColors val="0"/>
        <c:ser>
          <c:idx val="0"/>
          <c:order val="0"/>
          <c:spPr>
            <a:solidFill>
              <a:srgbClr val="002060"/>
            </a:solidFill>
            <a:ln>
              <a:solidFill>
                <a:schemeClr val="accent3"/>
              </a:solidFill>
            </a:ln>
            <a:effectLst/>
          </c:spPr>
          <c:invertIfNegative val="0"/>
          <c:val>
            <c:numRef>
              <c:f>'Bayesian Sampling'!$G$10:$G$13</c:f>
              <c:numCache>
                <c:formatCode>0.00</c:formatCode>
                <c:ptCount val="4"/>
                <c:pt idx="0">
                  <c:v>0.19498198952035056</c:v>
                </c:pt>
                <c:pt idx="1">
                  <c:v>0.28569774071135079</c:v>
                </c:pt>
                <c:pt idx="2">
                  <c:v>0.29397502330831693</c:v>
                </c:pt>
                <c:pt idx="3">
                  <c:v>0.22534524645998186</c:v>
                </c:pt>
              </c:numCache>
            </c:numRef>
          </c:val>
          <c:extLst>
            <c:ext xmlns:c16="http://schemas.microsoft.com/office/drawing/2014/chart" uri="{C3380CC4-5D6E-409C-BE32-E72D297353CC}">
              <c16:uniqueId val="{00000000-B016-446B-91A2-EF17A2F1369E}"/>
            </c:ext>
          </c:extLst>
        </c:ser>
        <c:dLbls>
          <c:showLegendKey val="0"/>
          <c:showVal val="0"/>
          <c:showCatName val="0"/>
          <c:showSerName val="0"/>
          <c:showPercent val="0"/>
          <c:showBubbleSize val="0"/>
        </c:dLbls>
        <c:gapWidth val="61"/>
        <c:overlap val="-27"/>
        <c:axId val="917465456"/>
        <c:axId val="917464472"/>
      </c:barChart>
      <c:catAx>
        <c:axId val="917465456"/>
        <c:scaling>
          <c:orientation val="minMax"/>
        </c:scaling>
        <c:delete val="0"/>
        <c:axPos val="b"/>
        <c:title>
          <c:tx>
            <c:rich>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t>Increments</a:t>
                </a:r>
              </a:p>
            </c:rich>
          </c:tx>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917464472"/>
        <c:crosses val="autoZero"/>
        <c:auto val="1"/>
        <c:lblAlgn val="ctr"/>
        <c:lblOffset val="100"/>
        <c:noMultiLvlLbl val="0"/>
      </c:catAx>
      <c:valAx>
        <c:axId val="9174644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t>Likelihood</a:t>
                </a:r>
              </a:p>
            </c:rich>
          </c:tx>
          <c:layout>
            <c:manualLayout>
              <c:xMode val="edge"/>
              <c:yMode val="edge"/>
              <c:x val="8.1722617577604656E-3"/>
              <c:y val="0.39158807799072515"/>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91746545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400"/>
              <a:t>Probability Updating</a:t>
            </a:r>
          </a:p>
          <a:p>
            <a:pPr>
              <a:defRPr/>
            </a:pPr>
            <a:endParaRPr lang="en-US" sz="1400"/>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0721597427903999"/>
          <c:y val="0.1437823834196891"/>
          <c:w val="0.75789980811925417"/>
          <c:h val="0.71085023050875129"/>
        </c:manualLayout>
      </c:layout>
      <c:scatterChart>
        <c:scatterStyle val="smoothMarker"/>
        <c:varyColors val="0"/>
        <c:ser>
          <c:idx val="1"/>
          <c:order val="0"/>
          <c:tx>
            <c:v>A</c:v>
          </c:tx>
          <c:spPr>
            <a:ln w="25400" cap="rnd">
              <a:solidFill>
                <a:schemeClr val="accent1"/>
              </a:solidFill>
              <a:round/>
            </a:ln>
            <a:effectLst/>
          </c:spPr>
          <c:marker>
            <c:symbol val="none"/>
          </c:marker>
          <c:xVal>
            <c:numRef>
              <c:f>'Bayesian Sampling'!$A$24:$A$74</c:f>
              <c:numCache>
                <c:formatCode>0</c:formatCode>
                <c:ptCount val="5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numCache>
            </c:numRef>
          </c:xVal>
          <c:yVal>
            <c:numRef>
              <c:f>'Bayesian Sampling'!$K$24:$K$74</c:f>
              <c:numCache>
                <c:formatCode>General</c:formatCode>
                <c:ptCount val="51"/>
                <c:pt idx="0">
                  <c:v>0.25</c:v>
                </c:pt>
                <c:pt idx="1">
                  <c:v>0.1</c:v>
                </c:pt>
                <c:pt idx="2">
                  <c:v>9.1743119266055051E-2</c:v>
                </c:pt>
                <c:pt idx="3">
                  <c:v>0.29490616621983917</c:v>
                </c:pt>
                <c:pt idx="4">
                  <c:v>0.1146430432516936</c:v>
                </c:pt>
                <c:pt idx="5">
                  <c:v>7.0819249959761799E-2</c:v>
                </c:pt>
                <c:pt idx="6">
                  <c:v>2.4520047925548218E-2</c:v>
                </c:pt>
                <c:pt idx="7">
                  <c:v>7.7890926149665647E-3</c:v>
                </c:pt>
                <c:pt idx="8">
                  <c:v>4.2090712660336326E-3</c:v>
                </c:pt>
                <c:pt idx="9">
                  <c:v>1.4201230221912379E-3</c:v>
                </c:pt>
                <c:pt idx="10">
                  <c:v>5.6833756700419406E-4</c:v>
                </c:pt>
                <c:pt idx="11">
                  <c:v>2.2719133842410344E-3</c:v>
                </c:pt>
                <c:pt idx="12">
                  <c:v>8.4735921973622455E-4</c:v>
                </c:pt>
                <c:pt idx="13">
                  <c:v>3.0921263596618348E-4</c:v>
                </c:pt>
                <c:pt idx="14">
                  <c:v>3.6544009566534644E-4</c:v>
                </c:pt>
                <c:pt idx="15">
                  <c:v>1.3587839820525041E-4</c:v>
                </c:pt>
                <c:pt idx="16">
                  <c:v>1.3220750755490025E-4</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numCache>
            </c:numRef>
          </c:yVal>
          <c:smooth val="1"/>
          <c:extLst>
            <c:ext xmlns:c16="http://schemas.microsoft.com/office/drawing/2014/chart" uri="{C3380CC4-5D6E-409C-BE32-E72D297353CC}">
              <c16:uniqueId val="{00000001-2474-43E3-9AE3-B16B6AA001C5}"/>
            </c:ext>
          </c:extLst>
        </c:ser>
        <c:ser>
          <c:idx val="2"/>
          <c:order val="1"/>
          <c:tx>
            <c:v>B</c:v>
          </c:tx>
          <c:spPr>
            <a:ln w="25400" cap="rnd">
              <a:solidFill>
                <a:schemeClr val="accent2"/>
              </a:solidFill>
              <a:round/>
            </a:ln>
            <a:effectLst/>
          </c:spPr>
          <c:marker>
            <c:symbol val="none"/>
          </c:marker>
          <c:xVal>
            <c:numRef>
              <c:f>'Bayesian Sampling'!$A$24:$A$74</c:f>
              <c:numCache>
                <c:formatCode>0</c:formatCode>
                <c:ptCount val="5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numCache>
            </c:numRef>
          </c:xVal>
          <c:yVal>
            <c:numRef>
              <c:f>'Bayesian Sampling'!$L$24:$L$74</c:f>
              <c:numCache>
                <c:formatCode>General</c:formatCode>
                <c:ptCount val="51"/>
                <c:pt idx="0">
                  <c:v>0.25</c:v>
                </c:pt>
                <c:pt idx="1">
                  <c:v>0.25</c:v>
                </c:pt>
                <c:pt idx="2">
                  <c:v>9.1743119266055051E-2</c:v>
                </c:pt>
                <c:pt idx="3">
                  <c:v>2.6809651474530835E-2</c:v>
                </c:pt>
                <c:pt idx="4">
                  <c:v>2.6055237102657634E-2</c:v>
                </c:pt>
                <c:pt idx="5">
                  <c:v>9.6571704490584262E-2</c:v>
                </c:pt>
                <c:pt idx="6">
                  <c:v>8.3591072473459815E-2</c:v>
                </c:pt>
                <c:pt idx="7">
                  <c:v>6.6384312059374118E-2</c:v>
                </c:pt>
                <c:pt idx="8">
                  <c:v>0.21523659883126525</c:v>
                </c:pt>
                <c:pt idx="9">
                  <c:v>0.18154981817785706</c:v>
                </c:pt>
                <c:pt idx="10">
                  <c:v>0.43594074741798955</c:v>
                </c:pt>
                <c:pt idx="11">
                  <c:v>0.15842371222755136</c:v>
                </c:pt>
                <c:pt idx="12">
                  <c:v>0.14771887224223942</c:v>
                </c:pt>
                <c:pt idx="13">
                  <c:v>0.32342747305347158</c:v>
                </c:pt>
                <c:pt idx="14">
                  <c:v>0.152895907793869</c:v>
                </c:pt>
                <c:pt idx="15">
                  <c:v>0.14212487415580158</c:v>
                </c:pt>
                <c:pt idx="16">
                  <c:v>5.531409148732909E-2</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numCache>
            </c:numRef>
          </c:yVal>
          <c:smooth val="1"/>
          <c:extLst>
            <c:ext xmlns:c16="http://schemas.microsoft.com/office/drawing/2014/chart" uri="{C3380CC4-5D6E-409C-BE32-E72D297353CC}">
              <c16:uniqueId val="{00000002-2474-43E3-9AE3-B16B6AA001C5}"/>
            </c:ext>
          </c:extLst>
        </c:ser>
        <c:ser>
          <c:idx val="3"/>
          <c:order val="2"/>
          <c:tx>
            <c:v>C</c:v>
          </c:tx>
          <c:spPr>
            <a:ln w="25400" cap="rnd">
              <a:solidFill>
                <a:schemeClr val="accent3"/>
              </a:solidFill>
              <a:round/>
            </a:ln>
            <a:effectLst/>
          </c:spPr>
          <c:marker>
            <c:symbol val="none"/>
          </c:marker>
          <c:xVal>
            <c:numRef>
              <c:f>'Bayesian Sampling'!$A$24:$A$74</c:f>
              <c:numCache>
                <c:formatCode>0</c:formatCode>
                <c:ptCount val="5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numCache>
            </c:numRef>
          </c:xVal>
          <c:yVal>
            <c:numRef>
              <c:f>'Bayesian Sampling'!$M$24:$M$74</c:f>
              <c:numCache>
                <c:formatCode>General</c:formatCode>
                <c:ptCount val="51"/>
                <c:pt idx="0">
                  <c:v>0.25</c:v>
                </c:pt>
                <c:pt idx="1">
                  <c:v>0.4</c:v>
                </c:pt>
                <c:pt idx="2">
                  <c:v>0.58715596330275233</c:v>
                </c:pt>
                <c:pt idx="3">
                  <c:v>0.34316353887399464</c:v>
                </c:pt>
                <c:pt idx="4">
                  <c:v>0.5336112558624283</c:v>
                </c:pt>
                <c:pt idx="5">
                  <c:v>0.32963141799452766</c:v>
                </c:pt>
                <c:pt idx="6">
                  <c:v>0.45651871046838866</c:v>
                </c:pt>
                <c:pt idx="7">
                  <c:v>0.58007497001641917</c:v>
                </c:pt>
                <c:pt idx="8">
                  <c:v>0.31346101646679569</c:v>
                </c:pt>
                <c:pt idx="9">
                  <c:v>0.42304173810147722</c:v>
                </c:pt>
                <c:pt idx="10">
                  <c:v>0.16930259450539487</c:v>
                </c:pt>
                <c:pt idx="11">
                  <c:v>0.12305133516497557</c:v>
                </c:pt>
                <c:pt idx="12">
                  <c:v>0.1835786242136635</c:v>
                </c:pt>
                <c:pt idx="13">
                  <c:v>6.6990278712991069E-2</c:v>
                </c:pt>
                <c:pt idx="14">
                  <c:v>0.12667494669500373</c:v>
                </c:pt>
                <c:pt idx="15">
                  <c:v>0.18840175507632217</c:v>
                </c:pt>
                <c:pt idx="16">
                  <c:v>0.29329902956300075</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numCache>
            </c:numRef>
          </c:yVal>
          <c:smooth val="1"/>
          <c:extLst>
            <c:ext xmlns:c16="http://schemas.microsoft.com/office/drawing/2014/chart" uri="{C3380CC4-5D6E-409C-BE32-E72D297353CC}">
              <c16:uniqueId val="{00000003-2474-43E3-9AE3-B16B6AA001C5}"/>
            </c:ext>
          </c:extLst>
        </c:ser>
        <c:ser>
          <c:idx val="4"/>
          <c:order val="3"/>
          <c:tx>
            <c:v>D</c:v>
          </c:tx>
          <c:spPr>
            <a:ln w="25400" cap="rnd">
              <a:solidFill>
                <a:schemeClr val="accent6"/>
              </a:solidFill>
              <a:round/>
            </a:ln>
            <a:effectLst/>
          </c:spPr>
          <c:marker>
            <c:symbol val="none"/>
          </c:marker>
          <c:xVal>
            <c:numRef>
              <c:f>'Bayesian Sampling'!$A$24:$A$74</c:f>
              <c:numCache>
                <c:formatCode>0</c:formatCode>
                <c:ptCount val="5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numCache>
            </c:numRef>
          </c:xVal>
          <c:yVal>
            <c:numRef>
              <c:f>'Bayesian Sampling'!$N$24:$N$74</c:f>
              <c:numCache>
                <c:formatCode>General</c:formatCode>
                <c:ptCount val="51"/>
                <c:pt idx="0">
                  <c:v>0.25</c:v>
                </c:pt>
                <c:pt idx="1">
                  <c:v>0.25</c:v>
                </c:pt>
                <c:pt idx="2">
                  <c:v>0.2293577981651376</c:v>
                </c:pt>
                <c:pt idx="3">
                  <c:v>0.33512064343163539</c:v>
                </c:pt>
                <c:pt idx="4">
                  <c:v>0.32569046378322036</c:v>
                </c:pt>
                <c:pt idx="5">
                  <c:v>0.50297762755512632</c:v>
                </c:pt>
                <c:pt idx="6">
                  <c:v>0.43537016913260318</c:v>
                </c:pt>
                <c:pt idx="7">
                  <c:v>0.3457516253092402</c:v>
                </c:pt>
                <c:pt idx="8">
                  <c:v>0.46709331343590549</c:v>
                </c:pt>
                <c:pt idx="9">
                  <c:v>0.3939883206984745</c:v>
                </c:pt>
                <c:pt idx="10">
                  <c:v>0.3941883205096115</c:v>
                </c:pt>
                <c:pt idx="11">
                  <c:v>0.71625303922323202</c:v>
                </c:pt>
                <c:pt idx="12">
                  <c:v>0.66785514432436088</c:v>
                </c:pt>
                <c:pt idx="13">
                  <c:v>0.60927303559757107</c:v>
                </c:pt>
                <c:pt idx="14">
                  <c:v>0.72006370541546194</c:v>
                </c:pt>
                <c:pt idx="15">
                  <c:v>0.66933749236967099</c:v>
                </c:pt>
                <c:pt idx="16">
                  <c:v>0.65125467144211535</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numCache>
            </c:numRef>
          </c:yVal>
          <c:smooth val="1"/>
          <c:extLst>
            <c:ext xmlns:c16="http://schemas.microsoft.com/office/drawing/2014/chart" uri="{C3380CC4-5D6E-409C-BE32-E72D297353CC}">
              <c16:uniqueId val="{00000004-2474-43E3-9AE3-B16B6AA001C5}"/>
            </c:ext>
          </c:extLst>
        </c:ser>
        <c:dLbls>
          <c:showLegendKey val="0"/>
          <c:showVal val="0"/>
          <c:showCatName val="0"/>
          <c:showSerName val="0"/>
          <c:showPercent val="0"/>
          <c:showBubbleSize val="0"/>
        </c:dLbls>
        <c:axId val="763063471"/>
        <c:axId val="763069711"/>
      </c:scatterChart>
      <c:valAx>
        <c:axId val="763063471"/>
        <c:scaling>
          <c:orientation val="minMax"/>
        </c:scaling>
        <c:delete val="0"/>
        <c:axPos val="b"/>
        <c:title>
          <c:tx>
            <c:rich>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t>Observation</a:t>
                </a:r>
              </a:p>
            </c:rich>
          </c:tx>
          <c:layout>
            <c:manualLayout>
              <c:xMode val="edge"/>
              <c:yMode val="edge"/>
              <c:x val="0.41501182475882231"/>
              <c:y val="0.92717893021992936"/>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763069711"/>
        <c:crosses val="autoZero"/>
        <c:crossBetween val="midCat"/>
      </c:valAx>
      <c:valAx>
        <c:axId val="76306971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t>Probability of Distribution</a:t>
                </a:r>
              </a:p>
            </c:rich>
          </c:tx>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763063471"/>
        <c:crosses val="autoZero"/>
        <c:crossBetween val="midCat"/>
      </c:valAx>
      <c:spPr>
        <a:noFill/>
        <a:ln>
          <a:noFill/>
        </a:ln>
        <a:effectLst/>
      </c:spPr>
    </c:plotArea>
    <c:legend>
      <c:legendPos val="tr"/>
      <c:overlay val="1"/>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400"/>
              <a:t>Distribution</a:t>
            </a:r>
            <a:r>
              <a:rPr lang="en-US" sz="1400" baseline="0"/>
              <a:t> of Observations in Sample</a:t>
            </a:r>
            <a:endParaRPr lang="en-US" sz="1400"/>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4060704261271872"/>
          <c:y val="0.24570331031953738"/>
          <c:w val="0.82288862980249389"/>
          <c:h val="0.5746747934390537"/>
        </c:manualLayout>
      </c:layout>
      <c:barChart>
        <c:barDir val="col"/>
        <c:grouping val="clustered"/>
        <c:varyColors val="0"/>
        <c:ser>
          <c:idx val="0"/>
          <c:order val="0"/>
          <c:spPr>
            <a:solidFill>
              <a:schemeClr val="accent4"/>
            </a:solidFill>
            <a:ln>
              <a:solidFill>
                <a:schemeClr val="accent3"/>
              </a:solidFill>
            </a:ln>
            <a:effectLst/>
          </c:spPr>
          <c:invertIfNegative val="0"/>
          <c:val>
            <c:numRef>
              <c:f>'Bayesian Sampling'!$X$27:$X$30</c:f>
              <c:numCache>
                <c:formatCode>General</c:formatCode>
                <c:ptCount val="4"/>
                <c:pt idx="0">
                  <c:v>2</c:v>
                </c:pt>
                <c:pt idx="1">
                  <c:v>3</c:v>
                </c:pt>
                <c:pt idx="2">
                  <c:v>7</c:v>
                </c:pt>
                <c:pt idx="3">
                  <c:v>4</c:v>
                </c:pt>
              </c:numCache>
            </c:numRef>
          </c:val>
          <c:extLst>
            <c:ext xmlns:c16="http://schemas.microsoft.com/office/drawing/2014/chart" uri="{C3380CC4-5D6E-409C-BE32-E72D297353CC}">
              <c16:uniqueId val="{00000000-83E1-4543-9E7C-E5688DC1CB8B}"/>
            </c:ext>
          </c:extLst>
        </c:ser>
        <c:dLbls>
          <c:showLegendKey val="0"/>
          <c:showVal val="0"/>
          <c:showCatName val="0"/>
          <c:showSerName val="0"/>
          <c:showPercent val="0"/>
          <c:showBubbleSize val="0"/>
        </c:dLbls>
        <c:gapWidth val="61"/>
        <c:overlap val="-27"/>
        <c:axId val="917465456"/>
        <c:axId val="917464472"/>
      </c:barChart>
      <c:catAx>
        <c:axId val="917465456"/>
        <c:scaling>
          <c:orientation val="minMax"/>
        </c:scaling>
        <c:delete val="0"/>
        <c:axPos val="b"/>
        <c:title>
          <c:tx>
            <c:rich>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t>Increments</a:t>
                </a:r>
              </a:p>
            </c:rich>
          </c:tx>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917464472"/>
        <c:crosses val="autoZero"/>
        <c:auto val="1"/>
        <c:lblAlgn val="ctr"/>
        <c:lblOffset val="100"/>
        <c:noMultiLvlLbl val="0"/>
      </c:catAx>
      <c:valAx>
        <c:axId val="9174644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r>
                  <a:rPr lang="en-US" sz="1200"/>
                  <a:t>Count</a:t>
                </a:r>
              </a:p>
            </c:rich>
          </c:tx>
          <c:layout>
            <c:manualLayout>
              <c:xMode val="edge"/>
              <c:yMode val="edge"/>
              <c:x val="1.9327168128915929E-2"/>
              <c:y val="0.44363870779118852"/>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91746545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s://www.hubbardresearch.com/" TargetMode="External"/><Relationship Id="rId7" Type="http://schemas.openxmlformats.org/officeDocument/2006/relationships/chart" Target="../charts/chart4.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3.xml"/><Relationship Id="rId5" Type="http://schemas.openxmlformats.org/officeDocument/2006/relationships/image" Target="../media/image2.emf"/><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53340</xdr:colOff>
      <xdr:row>5</xdr:row>
      <xdr:rowOff>16934</xdr:rowOff>
    </xdr:from>
    <xdr:to>
      <xdr:col>13</xdr:col>
      <xdr:colOff>603674</xdr:colOff>
      <xdr:row>16</xdr:row>
      <xdr:rowOff>225490</xdr:rowOff>
    </xdr:to>
    <xdr:graphicFrame macro="">
      <xdr:nvGraphicFramePr>
        <xdr:cNvPr id="2" name="Chart 1">
          <a:extLst>
            <a:ext uri="{FF2B5EF4-FFF2-40B4-BE49-F238E27FC236}">
              <a16:creationId xmlns:a16="http://schemas.microsoft.com/office/drawing/2014/main" id="{092C80FB-F93C-440E-AFF5-6F6E726537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xdr:row>
      <xdr:rowOff>0</xdr:rowOff>
    </xdr:from>
    <xdr:to>
      <xdr:col>4</xdr:col>
      <xdr:colOff>15240</xdr:colOff>
      <xdr:row>3</xdr:row>
      <xdr:rowOff>0</xdr:rowOff>
    </xdr:to>
    <xdr:sp macro="" textlink="">
      <xdr:nvSpPr>
        <xdr:cNvPr id="3" name="ScrollBar1" hidden="1">
          <a:extLst>
            <a:ext uri="{63B3BB69-23CF-44E3-9099-C40C66FF867C}">
              <a14:compatExt xmlns:a14="http://schemas.microsoft.com/office/drawing/2010/main" spid="_x0000_s1025"/>
            </a:ext>
            <a:ext uri="{FF2B5EF4-FFF2-40B4-BE49-F238E27FC236}">
              <a16:creationId xmlns:a16="http://schemas.microsoft.com/office/drawing/2014/main" id="{72D79243-6E5F-4419-B9B6-D27AFD8341D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15</xdr:col>
      <xdr:colOff>67733</xdr:colOff>
      <xdr:row>5</xdr:row>
      <xdr:rowOff>50395</xdr:rowOff>
    </xdr:from>
    <xdr:to>
      <xdr:col>20</xdr:col>
      <xdr:colOff>567266</xdr:colOff>
      <xdr:row>16</xdr:row>
      <xdr:rowOff>206827</xdr:rowOff>
    </xdr:to>
    <xdr:graphicFrame macro="">
      <xdr:nvGraphicFramePr>
        <xdr:cNvPr id="4" name="Chart 3">
          <a:extLst>
            <a:ext uri="{FF2B5EF4-FFF2-40B4-BE49-F238E27FC236}">
              <a16:creationId xmlns:a16="http://schemas.microsoft.com/office/drawing/2014/main" id="{993BA454-9270-4A76-95BE-D9236409E8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322734</xdr:colOff>
      <xdr:row>1</xdr:row>
      <xdr:rowOff>231676</xdr:rowOff>
    </xdr:from>
    <xdr:to>
      <xdr:col>3</xdr:col>
      <xdr:colOff>290349</xdr:colOff>
      <xdr:row>3</xdr:row>
      <xdr:rowOff>41176</xdr:rowOff>
    </xdr:to>
    <xdr:pic>
      <xdr:nvPicPr>
        <xdr:cNvPr id="7" name="Picture 6">
          <a:hlinkClick xmlns:r="http://schemas.openxmlformats.org/officeDocument/2006/relationships" r:id="rId3"/>
          <a:extLst>
            <a:ext uri="{FF2B5EF4-FFF2-40B4-BE49-F238E27FC236}">
              <a16:creationId xmlns:a16="http://schemas.microsoft.com/office/drawing/2014/main" id="{47EBE5BB-1FC5-41D1-BCC2-473F0CFC10F4}"/>
            </a:ext>
          </a:extLst>
        </xdr:cNvPr>
        <xdr:cNvPicPr>
          <a:picLocks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322734" y="612676"/>
          <a:ext cx="2428875" cy="571500"/>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xdr:row>
      <xdr:rowOff>0</xdr:rowOff>
    </xdr:from>
    <xdr:to>
      <xdr:col>4</xdr:col>
      <xdr:colOff>15240</xdr:colOff>
      <xdr:row>3</xdr:row>
      <xdr:rowOff>0</xdr:rowOff>
    </xdr:to>
    <xdr:pic>
      <xdr:nvPicPr>
        <xdr:cNvPr id="1025" name="ScrollBar1">
          <a:extLst>
            <a:ext uri="{FF2B5EF4-FFF2-40B4-BE49-F238E27FC236}">
              <a16:creationId xmlns:a16="http://schemas.microsoft.com/office/drawing/2014/main" id="{46AD428A-F9B2-0BC1-BDA7-38872760FF66}"/>
            </a:ext>
          </a:extLst>
        </xdr:cNvPr>
        <xdr:cNvPicPr preferRelativeResize="0">
          <a:picLocks noChangeArrowheads="1" noChangeShapeType="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0" y="1143000"/>
          <a:ext cx="300228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xdr:from>
      <xdr:col>15</xdr:col>
      <xdr:colOff>54428</xdr:colOff>
      <xdr:row>32</xdr:row>
      <xdr:rowOff>89262</xdr:rowOff>
    </xdr:from>
    <xdr:to>
      <xdr:col>23</xdr:col>
      <xdr:colOff>696685</xdr:colOff>
      <xdr:row>50</xdr:row>
      <xdr:rowOff>132805</xdr:rowOff>
    </xdr:to>
    <xdr:graphicFrame macro="">
      <xdr:nvGraphicFramePr>
        <xdr:cNvPr id="5" name="Chart 4">
          <a:extLst>
            <a:ext uri="{FF2B5EF4-FFF2-40B4-BE49-F238E27FC236}">
              <a16:creationId xmlns:a16="http://schemas.microsoft.com/office/drawing/2014/main" id="{F3E114F8-95BF-A9D5-0649-3FBB8AAA23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43543</xdr:colOff>
      <xdr:row>19</xdr:row>
      <xdr:rowOff>54429</xdr:rowOff>
    </xdr:from>
    <xdr:to>
      <xdr:col>20</xdr:col>
      <xdr:colOff>586620</xdr:colOff>
      <xdr:row>29</xdr:row>
      <xdr:rowOff>141513</xdr:rowOff>
    </xdr:to>
    <xdr:graphicFrame macro="">
      <xdr:nvGraphicFramePr>
        <xdr:cNvPr id="12" name="Chart 11">
          <a:extLst>
            <a:ext uri="{FF2B5EF4-FFF2-40B4-BE49-F238E27FC236}">
              <a16:creationId xmlns:a16="http://schemas.microsoft.com/office/drawing/2014/main" id="{A029C18A-2263-497E-94C9-3DF7EF7EB7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Office Theme 2007 - 2010">
  <a:themeElements>
    <a:clrScheme name="Custom 1">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hubbardresearch.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0A963-FEFA-4F95-9B82-6DDA5CBCAF5A}">
  <sheetPr>
    <tabColor theme="6" tint="-0.249977111117893"/>
  </sheetPr>
  <dimension ref="A1:Z75"/>
  <sheetViews>
    <sheetView showGridLines="0" tabSelected="1" zoomScaleNormal="100" workbookViewId="0">
      <selection sqref="A1:X1"/>
    </sheetView>
  </sheetViews>
  <sheetFormatPr defaultColWidth="9.109375" defaultRowHeight="14.4" x14ac:dyDescent="0.3"/>
  <cols>
    <col min="1" max="1" width="14.44140625" style="1" customWidth="1"/>
    <col min="2" max="2" width="12.5546875" style="1" customWidth="1"/>
    <col min="3" max="6" width="8.88671875" style="1" customWidth="1"/>
    <col min="7" max="7" width="17.21875" style="1" customWidth="1"/>
    <col min="8" max="8" width="6.77734375" style="1" customWidth="1"/>
    <col min="9" max="21" width="10" style="1" customWidth="1"/>
    <col min="22" max="22" width="9.109375" style="1"/>
    <col min="23" max="24" width="11.109375" style="1" customWidth="1"/>
    <col min="25" max="16384" width="9.109375" style="1"/>
  </cols>
  <sheetData>
    <row r="1" spans="1:24" ht="30" customHeight="1" thickBot="1" x14ac:dyDescent="0.35">
      <c r="A1" s="118" t="s">
        <v>25</v>
      </c>
      <c r="B1" s="119"/>
      <c r="C1" s="119"/>
      <c r="D1" s="119"/>
      <c r="E1" s="119"/>
      <c r="F1" s="119"/>
      <c r="G1" s="119"/>
      <c r="H1" s="119"/>
      <c r="I1" s="119"/>
      <c r="J1" s="119"/>
      <c r="K1" s="119"/>
      <c r="L1" s="119"/>
      <c r="M1" s="119"/>
      <c r="N1" s="119"/>
      <c r="O1" s="119"/>
      <c r="P1" s="119"/>
      <c r="Q1" s="119"/>
      <c r="R1" s="119"/>
      <c r="S1" s="119"/>
      <c r="T1" s="119"/>
      <c r="U1" s="119"/>
      <c r="V1" s="119"/>
      <c r="W1" s="119"/>
      <c r="X1" s="120"/>
    </row>
    <row r="2" spans="1:24" ht="36" customHeight="1" x14ac:dyDescent="0.3">
      <c r="A2" s="35"/>
      <c r="B2" s="18"/>
      <c r="C2" s="18"/>
      <c r="D2" s="25"/>
      <c r="E2" s="104" t="s">
        <v>10</v>
      </c>
      <c r="F2" s="104"/>
      <c r="G2" s="104"/>
      <c r="H2" s="121" t="s">
        <v>24</v>
      </c>
      <c r="I2" s="121"/>
      <c r="J2" s="121"/>
      <c r="K2" s="121"/>
      <c r="L2" s="121"/>
      <c r="M2" s="121"/>
      <c r="N2" s="121"/>
      <c r="O2" s="121"/>
      <c r="P2" s="121"/>
      <c r="Q2" s="121"/>
      <c r="R2" s="121"/>
      <c r="S2" s="121"/>
      <c r="T2" s="121"/>
      <c r="U2" s="121"/>
      <c r="V2" s="121"/>
      <c r="W2" s="121"/>
      <c r="X2" s="122"/>
    </row>
    <row r="3" spans="1:24" ht="24" customHeight="1" x14ac:dyDescent="0.3">
      <c r="A3" s="23"/>
      <c r="B3" s="2"/>
      <c r="C3" s="2"/>
      <c r="E3" s="105" t="s">
        <v>11</v>
      </c>
      <c r="F3" s="105"/>
      <c r="G3" s="105"/>
      <c r="H3" s="121"/>
      <c r="I3" s="121"/>
      <c r="J3" s="121"/>
      <c r="K3" s="121"/>
      <c r="L3" s="121"/>
      <c r="M3" s="121"/>
      <c r="N3" s="121"/>
      <c r="O3" s="121"/>
      <c r="P3" s="121"/>
      <c r="Q3" s="121"/>
      <c r="R3" s="121"/>
      <c r="S3" s="121"/>
      <c r="T3" s="121"/>
      <c r="U3" s="121"/>
      <c r="V3" s="121"/>
      <c r="W3" s="121"/>
      <c r="X3" s="122"/>
    </row>
    <row r="4" spans="1:24" ht="24" customHeight="1" thickBot="1" x14ac:dyDescent="0.35">
      <c r="A4" s="30"/>
      <c r="B4" s="19"/>
      <c r="C4" s="19"/>
      <c r="D4" s="28"/>
      <c r="E4" s="106" t="s">
        <v>12</v>
      </c>
      <c r="F4" s="106"/>
      <c r="G4" s="106"/>
      <c r="H4" s="123"/>
      <c r="I4" s="123"/>
      <c r="J4" s="123"/>
      <c r="K4" s="123"/>
      <c r="L4" s="123"/>
      <c r="M4" s="123"/>
      <c r="N4" s="123"/>
      <c r="O4" s="123"/>
      <c r="P4" s="123"/>
      <c r="Q4" s="123"/>
      <c r="R4" s="123"/>
      <c r="S4" s="123"/>
      <c r="T4" s="123"/>
      <c r="U4" s="123"/>
      <c r="V4" s="123"/>
      <c r="W4" s="123"/>
      <c r="X4" s="124"/>
    </row>
    <row r="5" spans="1:24" ht="24" customHeight="1" thickBot="1" x14ac:dyDescent="0.35">
      <c r="A5" s="23"/>
      <c r="B5" s="2"/>
      <c r="C5" s="2"/>
      <c r="D5" s="2"/>
      <c r="E5" s="2"/>
      <c r="F5" s="2"/>
      <c r="G5" s="2"/>
      <c r="H5" s="2"/>
      <c r="I5" s="2"/>
      <c r="J5" s="2"/>
      <c r="K5" s="2"/>
      <c r="L5" s="2"/>
      <c r="M5" s="2"/>
      <c r="N5" s="2"/>
      <c r="O5" s="2"/>
      <c r="P5" s="2"/>
      <c r="Q5" s="2"/>
      <c r="R5" s="2"/>
      <c r="S5" s="2"/>
      <c r="T5" s="2"/>
      <c r="U5" s="2"/>
    </row>
    <row r="6" spans="1:24" ht="24" customHeight="1" thickBot="1" x14ac:dyDescent="0.35">
      <c r="A6" s="102" t="s">
        <v>0</v>
      </c>
      <c r="B6" s="103"/>
      <c r="C6" s="103"/>
      <c r="D6" s="103"/>
      <c r="E6" s="103"/>
      <c r="F6" s="103"/>
      <c r="G6" s="103"/>
      <c r="I6" s="24"/>
      <c r="J6" s="25"/>
      <c r="K6" s="25"/>
      <c r="L6" s="25"/>
      <c r="M6" s="25"/>
      <c r="N6" s="26"/>
      <c r="P6" s="24"/>
      <c r="Q6" s="25"/>
      <c r="R6" s="25"/>
      <c r="S6" s="25"/>
      <c r="T6" s="25"/>
      <c r="U6" s="26"/>
    </row>
    <row r="7" spans="1:24" ht="18" customHeight="1" x14ac:dyDescent="0.3">
      <c r="A7" s="63"/>
      <c r="B7" s="64"/>
      <c r="C7" s="99" t="s">
        <v>1</v>
      </c>
      <c r="D7" s="100"/>
      <c r="E7" s="100"/>
      <c r="F7" s="101"/>
      <c r="G7" s="20"/>
      <c r="I7" s="21"/>
      <c r="N7" s="22"/>
      <c r="P7" s="21"/>
      <c r="U7" s="22"/>
    </row>
    <row r="8" spans="1:24" ht="18" customHeight="1" thickBot="1" x14ac:dyDescent="0.35">
      <c r="A8" s="65"/>
      <c r="B8" s="66"/>
      <c r="C8" s="36">
        <v>1</v>
      </c>
      <c r="D8" s="37">
        <v>2</v>
      </c>
      <c r="E8" s="37">
        <v>3</v>
      </c>
      <c r="F8" s="8">
        <v>4</v>
      </c>
      <c r="G8" s="136" t="s">
        <v>9</v>
      </c>
      <c r="I8" s="21"/>
      <c r="N8" s="22"/>
      <c r="P8" s="21"/>
      <c r="U8" s="22"/>
    </row>
    <row r="9" spans="1:24" ht="18" customHeight="1" thickBot="1" x14ac:dyDescent="0.35">
      <c r="A9" s="65"/>
      <c r="B9" s="66"/>
      <c r="C9" s="38" t="s">
        <v>2</v>
      </c>
      <c r="D9" s="39" t="s">
        <v>3</v>
      </c>
      <c r="E9" s="39" t="s">
        <v>4</v>
      </c>
      <c r="F9" s="40" t="s">
        <v>5</v>
      </c>
      <c r="G9" s="137"/>
      <c r="I9" s="21"/>
      <c r="N9" s="22"/>
      <c r="P9" s="21"/>
      <c r="U9" s="22"/>
    </row>
    <row r="10" spans="1:24" ht="18" customHeight="1" x14ac:dyDescent="0.3">
      <c r="A10" s="125" t="s">
        <v>6</v>
      </c>
      <c r="B10" s="9">
        <v>1</v>
      </c>
      <c r="C10" s="4">
        <v>0.55000000000000004</v>
      </c>
      <c r="D10" s="57">
        <v>0.05</v>
      </c>
      <c r="E10" s="5">
        <v>0.1</v>
      </c>
      <c r="F10" s="60">
        <v>0.25</v>
      </c>
      <c r="G10" s="15">
        <f ca="1">SUMPRODUCT(OFFSET(K$24:N$24,G$15,0),C10:F10)</f>
        <v>0.19498198952035056</v>
      </c>
      <c r="I10" s="21"/>
      <c r="N10" s="22"/>
      <c r="P10" s="21"/>
      <c r="U10" s="22"/>
    </row>
    <row r="11" spans="1:24" ht="18" customHeight="1" x14ac:dyDescent="0.3">
      <c r="A11" s="126"/>
      <c r="B11" s="3">
        <v>2</v>
      </c>
      <c r="C11" s="6">
        <v>0.25</v>
      </c>
      <c r="D11" s="58">
        <v>0.1</v>
      </c>
      <c r="E11" s="7">
        <v>0.4</v>
      </c>
      <c r="F11" s="61">
        <v>0.25</v>
      </c>
      <c r="G11" s="16">
        <f ca="1">SUMPRODUCT(OFFSET(K$24:N$24,G$15,0),C11:F11)</f>
        <v>0.28569774071135079</v>
      </c>
      <c r="I11" s="21"/>
      <c r="N11" s="22"/>
      <c r="P11" s="21"/>
      <c r="U11" s="22"/>
    </row>
    <row r="12" spans="1:24" ht="18" customHeight="1" x14ac:dyDescent="0.3">
      <c r="A12" s="126"/>
      <c r="B12" s="3">
        <v>3</v>
      </c>
      <c r="C12" s="6">
        <v>0.1</v>
      </c>
      <c r="D12" s="58">
        <v>0.25</v>
      </c>
      <c r="E12" s="7">
        <v>0.4</v>
      </c>
      <c r="F12" s="61">
        <v>0.25</v>
      </c>
      <c r="G12" s="16">
        <f ca="1">SUMPRODUCT(OFFSET(K$24:N$24,G$15,0),C12:F12)</f>
        <v>0.29397502330831693</v>
      </c>
      <c r="I12" s="21"/>
      <c r="N12" s="22"/>
      <c r="P12" s="21"/>
      <c r="U12" s="22"/>
    </row>
    <row r="13" spans="1:24" ht="18" customHeight="1" thickBot="1" x14ac:dyDescent="0.35">
      <c r="A13" s="127"/>
      <c r="B13" s="8">
        <v>4</v>
      </c>
      <c r="C13" s="10">
        <v>0.1</v>
      </c>
      <c r="D13" s="59">
        <v>0.6</v>
      </c>
      <c r="E13" s="11">
        <v>0.1</v>
      </c>
      <c r="F13" s="62">
        <v>0.25</v>
      </c>
      <c r="G13" s="17">
        <f ca="1">SUMPRODUCT(OFFSET(K$24:N$24,G$15,0),C13:F13)</f>
        <v>0.22534524645998186</v>
      </c>
      <c r="I13" s="21"/>
      <c r="N13" s="22"/>
      <c r="P13" s="21"/>
      <c r="U13" s="22"/>
    </row>
    <row r="14" spans="1:24" ht="17.399999999999999" customHeight="1" thickBot="1" x14ac:dyDescent="0.35">
      <c r="A14" s="129" t="s">
        <v>17</v>
      </c>
      <c r="B14" s="130"/>
      <c r="C14" s="12">
        <f>SUM(C10:C13)</f>
        <v>1</v>
      </c>
      <c r="D14" s="13">
        <f t="shared" ref="D14:F14" si="0">SUM(D10:D13)</f>
        <v>1</v>
      </c>
      <c r="E14" s="13">
        <f t="shared" si="0"/>
        <v>1</v>
      </c>
      <c r="F14" s="14">
        <f t="shared" si="0"/>
        <v>1</v>
      </c>
      <c r="G14" s="31">
        <f ca="1">SUM(G10:G13)</f>
        <v>1.0000000000000002</v>
      </c>
      <c r="I14" s="21"/>
      <c r="N14" s="22"/>
      <c r="P14" s="21"/>
      <c r="U14" s="22"/>
    </row>
    <row r="15" spans="1:24" ht="17.399999999999999" customHeight="1" thickBot="1" x14ac:dyDescent="0.35">
      <c r="A15" s="33"/>
      <c r="B15" s="34"/>
      <c r="C15" s="107" t="s">
        <v>23</v>
      </c>
      <c r="D15" s="107"/>
      <c r="E15" s="107"/>
      <c r="F15" s="107"/>
      <c r="G15" s="32">
        <f>COUNT(B25:B74)</f>
        <v>16</v>
      </c>
      <c r="I15" s="21"/>
      <c r="N15" s="22"/>
      <c r="P15" s="21"/>
      <c r="U15" s="22"/>
    </row>
    <row r="16" spans="1:24" ht="17.399999999999999" customHeight="1" thickBot="1" x14ac:dyDescent="0.35">
      <c r="A16"/>
      <c r="B16"/>
      <c r="C16"/>
      <c r="D16"/>
      <c r="E16"/>
      <c r="F16"/>
      <c r="G16"/>
      <c r="I16" s="21"/>
      <c r="N16" s="22"/>
      <c r="P16" s="21"/>
      <c r="U16" s="22"/>
    </row>
    <row r="17" spans="1:26" ht="21.6" customHeight="1" thickBot="1" x14ac:dyDescent="0.35">
      <c r="A17" s="108" t="s">
        <v>14</v>
      </c>
      <c r="B17" s="109"/>
      <c r="C17" s="41" t="s">
        <v>2</v>
      </c>
      <c r="D17" s="42" t="s">
        <v>3</v>
      </c>
      <c r="E17" s="42" t="s">
        <v>4</v>
      </c>
      <c r="F17" s="43" t="s">
        <v>5</v>
      </c>
      <c r="G17" s="112" t="str">
        <f>"The most likely Distribution is "&amp;INDEX(C17:F17,MATCH(MAX(C18:F18),C18:F18,0))</f>
        <v>The most likely Distribution is D</v>
      </c>
      <c r="I17" s="27"/>
      <c r="J17" s="28"/>
      <c r="K17" s="28"/>
      <c r="L17" s="28"/>
      <c r="M17" s="28"/>
      <c r="N17" s="29"/>
      <c r="P17" s="27"/>
      <c r="Q17" s="28"/>
      <c r="R17" s="28"/>
      <c r="S17" s="28"/>
      <c r="T17" s="28"/>
      <c r="U17" s="29"/>
    </row>
    <row r="18" spans="1:26" ht="21.6" customHeight="1" thickBot="1" x14ac:dyDescent="0.35">
      <c r="A18" s="110"/>
      <c r="B18" s="111"/>
      <c r="C18" s="44" cm="1">
        <f t="array" ref="C18">LOOKUP(2,1/(K25:K74&lt;&gt;""),K25:K74)</f>
        <v>1.3220750755490025E-4</v>
      </c>
      <c r="D18" s="45" cm="1">
        <f t="array" ref="D18">LOOKUP(2,1/(L25:L74&lt;&gt;""),L25:L74)</f>
        <v>5.531409148732909E-2</v>
      </c>
      <c r="E18" s="45" cm="1">
        <f t="array" ref="E18">LOOKUP(2,1/(M25:M74&lt;&gt;""),M25:M74)</f>
        <v>0.29329902956300075</v>
      </c>
      <c r="F18" s="46" cm="1">
        <f t="array" ref="F18">LOOKUP(2,1/(N25:N74&lt;&gt;""),N25:N74)</f>
        <v>0.65125467144211535</v>
      </c>
      <c r="G18" s="113"/>
    </row>
    <row r="19" spans="1:26" ht="15" thickBot="1" x14ac:dyDescent="0.35">
      <c r="A19" s="21"/>
      <c r="J19" s="28"/>
      <c r="K19" s="28"/>
    </row>
    <row r="20" spans="1:26" ht="30" customHeight="1" x14ac:dyDescent="0.3">
      <c r="A20" s="131" t="s">
        <v>18</v>
      </c>
      <c r="B20" s="132"/>
      <c r="C20" s="132"/>
      <c r="D20" s="132"/>
      <c r="E20" s="132"/>
      <c r="F20" s="132"/>
      <c r="G20" s="132"/>
      <c r="H20" s="132"/>
      <c r="I20" s="132"/>
      <c r="J20" s="132"/>
      <c r="K20" s="132"/>
      <c r="L20" s="132"/>
      <c r="M20" s="132"/>
      <c r="N20" s="133"/>
      <c r="P20" s="24"/>
      <c r="Q20" s="25"/>
      <c r="R20" s="25"/>
      <c r="S20" s="25"/>
      <c r="T20" s="25"/>
      <c r="U20" s="26"/>
    </row>
    <row r="21" spans="1:26" ht="47.4" customHeight="1" thickBot="1" x14ac:dyDescent="0.35">
      <c r="A21" s="93"/>
      <c r="B21" s="94"/>
      <c r="C21" s="98" t="s">
        <v>7</v>
      </c>
      <c r="D21" s="98"/>
      <c r="E21" s="98"/>
      <c r="F21" s="98"/>
      <c r="G21" s="98" t="s">
        <v>22</v>
      </c>
      <c r="H21" s="98"/>
      <c r="I21" s="98"/>
      <c r="J21" s="98"/>
      <c r="K21" s="98" t="s">
        <v>8</v>
      </c>
      <c r="L21" s="98"/>
      <c r="M21" s="98"/>
      <c r="N21" s="128"/>
      <c r="P21" s="21"/>
      <c r="U21" s="22"/>
      <c r="V21"/>
      <c r="Y21"/>
      <c r="Z21"/>
    </row>
    <row r="22" spans="1:26" ht="18" customHeight="1" x14ac:dyDescent="0.3">
      <c r="A22" s="138" t="s">
        <v>16</v>
      </c>
      <c r="B22" s="114" t="s">
        <v>13</v>
      </c>
      <c r="C22" s="99" t="s">
        <v>1</v>
      </c>
      <c r="D22" s="100"/>
      <c r="E22" s="100"/>
      <c r="F22" s="101"/>
      <c r="G22" s="99" t="s">
        <v>6</v>
      </c>
      <c r="H22" s="100"/>
      <c r="I22" s="100"/>
      <c r="J22" s="101"/>
      <c r="K22" s="99" t="s">
        <v>1</v>
      </c>
      <c r="L22" s="100"/>
      <c r="M22" s="100"/>
      <c r="N22" s="101"/>
      <c r="P22" s="21"/>
      <c r="U22" s="22"/>
      <c r="V22"/>
      <c r="Y22"/>
      <c r="Z22"/>
    </row>
    <row r="23" spans="1:26" ht="18" customHeight="1" thickBot="1" x14ac:dyDescent="0.35">
      <c r="A23" s="110"/>
      <c r="B23" s="114"/>
      <c r="C23" s="77" t="s">
        <v>2</v>
      </c>
      <c r="D23" s="78" t="s">
        <v>3</v>
      </c>
      <c r="E23" s="78" t="s">
        <v>4</v>
      </c>
      <c r="F23" s="79" t="s">
        <v>5</v>
      </c>
      <c r="G23" s="80">
        <v>1</v>
      </c>
      <c r="H23" s="95">
        <v>2</v>
      </c>
      <c r="I23" s="95">
        <v>3</v>
      </c>
      <c r="J23" s="81">
        <v>4</v>
      </c>
      <c r="K23" s="80" t="s">
        <v>2</v>
      </c>
      <c r="L23" s="95" t="s">
        <v>3</v>
      </c>
      <c r="M23" s="95" t="s">
        <v>4</v>
      </c>
      <c r="N23" s="81" t="s">
        <v>5</v>
      </c>
      <c r="P23" s="21"/>
      <c r="U23" s="22"/>
      <c r="V23"/>
      <c r="Y23"/>
      <c r="Z23"/>
    </row>
    <row r="24" spans="1:26" ht="18" customHeight="1" thickBot="1" x14ac:dyDescent="0.35">
      <c r="A24" s="73">
        <v>0</v>
      </c>
      <c r="B24" s="115"/>
      <c r="C24" s="134" t="s">
        <v>15</v>
      </c>
      <c r="D24" s="134"/>
      <c r="E24" s="134"/>
      <c r="F24" s="135"/>
      <c r="G24" s="53">
        <f>SUMPRODUCT(INDEX($C$10:$F$13, G$23, 0), $K24:$N24)</f>
        <v>0.23750000000000002</v>
      </c>
      <c r="H24" s="54">
        <f>SUMPRODUCT(INDEX($C$10:$F$13, H$23, 0), $K24:$N24)</f>
        <v>0.25</v>
      </c>
      <c r="I24" s="54">
        <f>SUMPRODUCT(INDEX($C$10:$F$13, I$23, 0), $K24:$N24)</f>
        <v>0.25</v>
      </c>
      <c r="J24" s="56">
        <f>SUMPRODUCT(INDEX($C$10:$F$13, J$23, 0), $K24:$N24)</f>
        <v>0.26249999999999996</v>
      </c>
      <c r="K24" s="53">
        <v>0.25</v>
      </c>
      <c r="L24" s="54">
        <v>0.25</v>
      </c>
      <c r="M24" s="54">
        <v>0.25</v>
      </c>
      <c r="N24" s="55">
        <v>0.25</v>
      </c>
      <c r="P24" s="21"/>
      <c r="U24" s="22"/>
      <c r="V24"/>
      <c r="Y24"/>
      <c r="Z24"/>
    </row>
    <row r="25" spans="1:26" ht="16.2" thickBot="1" x14ac:dyDescent="0.35">
      <c r="A25" s="67">
        <f>IF(B25="",NA(),A24+1)</f>
        <v>1</v>
      </c>
      <c r="B25" s="82">
        <v>3</v>
      </c>
      <c r="C25" s="50" cm="1">
        <f t="array" ref="C25">IFERROR(INDEX($C$10:$F$13, MATCH($B25, $B$10:$B$13, 0), C$8),"")</f>
        <v>0.1</v>
      </c>
      <c r="D25" s="51" cm="1">
        <f t="array" ref="D25">IFERROR(INDEX($C$10:$F$13, MATCH($B25, $B$10:$B$13, 0), D$8),"")</f>
        <v>0.25</v>
      </c>
      <c r="E25" s="51" cm="1">
        <f t="array" ref="E25">IFERROR(INDEX($C$10:$F$13, MATCH($B25, $B$10:$B$13, 0), E$8),"")</f>
        <v>0.4</v>
      </c>
      <c r="F25" s="52" cm="1">
        <f t="array" ref="F25">IFERROR(INDEX($C$10:$F$13, MATCH($B25, $B$10:$B$13, 0), F$8),"")</f>
        <v>0.25</v>
      </c>
      <c r="G25" s="50">
        <f t="shared" ref="G25:J44" si="1">IFERROR(SUMPRODUCT(INDEX($C$10:$F$13, G$23, 0), $K25:$N25),"")</f>
        <v>0.17</v>
      </c>
      <c r="H25" s="51">
        <f t="shared" si="1"/>
        <v>0.27250000000000002</v>
      </c>
      <c r="I25" s="51">
        <f t="shared" si="1"/>
        <v>0.29500000000000004</v>
      </c>
      <c r="J25" s="52">
        <f t="shared" si="1"/>
        <v>0.26250000000000001</v>
      </c>
      <c r="K25" s="50" cm="1">
        <f t="array" ref="K25">IF(OR(B25="",C25=""),NA(),IFERROR(K24/INDEX($G24:$J24,1,$B25)*C25,NA()))</f>
        <v>0.1</v>
      </c>
      <c r="L25" s="51" cm="1">
        <f t="array" ref="L25">IF(OR(C25="",D25=""),NA(),IFERROR(L24/INDEX($G24:$J24,1,$B25)*D25,NA()))</f>
        <v>0.25</v>
      </c>
      <c r="M25" s="51" cm="1">
        <f t="array" ref="M25">IF(OR(D25="",E25=""),NA(),IFERROR(M24/INDEX($G24:$J24,1,$B25)*E25,NA()))</f>
        <v>0.4</v>
      </c>
      <c r="N25" s="52" cm="1">
        <f t="array" ref="N25">IF(OR(E25="",F25=""),NA(),IFERROR(N24/INDEX($G24:$J24,1,$B25)*F25,NA()))</f>
        <v>0.25</v>
      </c>
      <c r="P25" s="21"/>
      <c r="U25" s="22"/>
      <c r="V25"/>
      <c r="W25" s="116" t="s">
        <v>21</v>
      </c>
      <c r="X25" s="117"/>
      <c r="Y25"/>
      <c r="Z25"/>
    </row>
    <row r="26" spans="1:26" ht="15" thickBot="1" x14ac:dyDescent="0.35">
      <c r="A26" s="68">
        <f t="shared" ref="A26:A74" si="2">IF(B26="",NA(),A25+1)</f>
        <v>2</v>
      </c>
      <c r="B26" s="83">
        <v>2</v>
      </c>
      <c r="C26" s="49" cm="1">
        <f t="array" ref="C26">IFERROR(INDEX($C$10:$F$13, MATCH($B26, $B$10:$B$13, 0), C$8),"")</f>
        <v>0.25</v>
      </c>
      <c r="D26" s="47" cm="1">
        <f t="array" ref="D26">IFERROR(INDEX($C$10:$F$13, MATCH($B26, $B$10:$B$13, 0), D$8),"")</f>
        <v>0.1</v>
      </c>
      <c r="E26" s="47" cm="1">
        <f t="array" ref="E26">IFERROR(INDEX($C$10:$F$13, MATCH($B26, $B$10:$B$13, 0), E$8),"")</f>
        <v>0.4</v>
      </c>
      <c r="F26" s="48" cm="1">
        <f t="array" ref="F26">IFERROR(INDEX($C$10:$F$13, MATCH($B26, $B$10:$B$13, 0), F$8),"")</f>
        <v>0.25</v>
      </c>
      <c r="G26" s="49">
        <f t="shared" si="1"/>
        <v>0.17110091743119266</v>
      </c>
      <c r="H26" s="47">
        <f t="shared" si="1"/>
        <v>0.32431192660550462</v>
      </c>
      <c r="I26" s="47">
        <f t="shared" si="1"/>
        <v>0.32431192660550462</v>
      </c>
      <c r="J26" s="48">
        <f t="shared" si="1"/>
        <v>0.18027522935779816</v>
      </c>
      <c r="K26" s="49" cm="1">
        <f t="array" ref="K26">IF(OR(B26="",C26=""),NA(),IFERROR(K25/INDEX($G25:$J25,1,$B26)*C26,NA()))</f>
        <v>9.1743119266055051E-2</v>
      </c>
      <c r="L26" s="47" cm="1">
        <f t="array" ref="L26">IF(OR(C26="",D26=""),NA(),IFERROR(L25/INDEX($G25:$J25,1,$B26)*D26,NA()))</f>
        <v>9.1743119266055051E-2</v>
      </c>
      <c r="M26" s="47" cm="1">
        <f t="array" ref="M26">IF(OR(D26="",E26=""),NA(),IFERROR(M25/INDEX($G25:$J25,1,$B26)*E26,NA()))</f>
        <v>0.58715596330275233</v>
      </c>
      <c r="N26" s="48" cm="1">
        <f t="array" ref="N26">IF(OR(E26="",F26=""),NA(),IFERROR(N25/INDEX($G25:$J25,1,$B26)*F26,NA()))</f>
        <v>0.2293577981651376</v>
      </c>
      <c r="P26" s="21"/>
      <c r="U26" s="22"/>
      <c r="V26"/>
      <c r="W26" s="96" t="s">
        <v>20</v>
      </c>
      <c r="X26" s="97" t="s">
        <v>19</v>
      </c>
      <c r="Y26"/>
      <c r="Z26"/>
    </row>
    <row r="27" spans="1:26" x14ac:dyDescent="0.3">
      <c r="A27" s="68">
        <f t="shared" si="2"/>
        <v>3</v>
      </c>
      <c r="B27" s="83">
        <v>1</v>
      </c>
      <c r="C27" s="49" cm="1">
        <f t="array" ref="C27">IFERROR(INDEX($C$10:$F$13, MATCH($B27, $B$10:$B$13, 0), C$8),"")</f>
        <v>0.55000000000000004</v>
      </c>
      <c r="D27" s="47" cm="1">
        <f t="array" ref="D27">IFERROR(INDEX($C$10:$F$13, MATCH($B27, $B$10:$B$13, 0), D$8),"")</f>
        <v>0.05</v>
      </c>
      <c r="E27" s="47" cm="1">
        <f t="array" ref="E27">IFERROR(INDEX($C$10:$F$13, MATCH($B27, $B$10:$B$13, 0), E$8),"")</f>
        <v>0.1</v>
      </c>
      <c r="F27" s="48" cm="1">
        <f t="array" ref="F27">IFERROR(INDEX($C$10:$F$13, MATCH($B27, $B$10:$B$13, 0), F$8),"")</f>
        <v>0.25</v>
      </c>
      <c r="G27" s="49">
        <f t="shared" si="1"/>
        <v>0.28163538873994642</v>
      </c>
      <c r="H27" s="47">
        <f t="shared" si="1"/>
        <v>0.29745308310991958</v>
      </c>
      <c r="I27" s="47">
        <f t="shared" si="1"/>
        <v>0.25723860589812336</v>
      </c>
      <c r="J27" s="48">
        <f t="shared" si="1"/>
        <v>0.16367292225201074</v>
      </c>
      <c r="K27" s="49" cm="1">
        <f t="array" ref="K27">IF(OR(B27="",C27=""),NA(),IFERROR(K26/INDEX($G26:$J26,1,$B27)*C27,NA()))</f>
        <v>0.29490616621983917</v>
      </c>
      <c r="L27" s="47" cm="1">
        <f t="array" ref="L27">IF(OR(C27="",D27=""),NA(),IFERROR(L26/INDEX($G26:$J26,1,$B27)*D27,NA()))</f>
        <v>2.6809651474530835E-2</v>
      </c>
      <c r="M27" s="47" cm="1">
        <f t="array" ref="M27">IF(OR(D27="",E27=""),NA(),IFERROR(M26/INDEX($G26:$J26,1,$B27)*E27,NA()))</f>
        <v>0.34316353887399464</v>
      </c>
      <c r="N27" s="48" cm="1">
        <f t="array" ref="N27">IF(OR(E27="",F27=""),NA(),IFERROR(N26/INDEX($G26:$J26,1,$B27)*F27,NA()))</f>
        <v>0.33512064343163539</v>
      </c>
      <c r="P27" s="21"/>
      <c r="U27" s="22"/>
      <c r="V27"/>
      <c r="W27" s="76">
        <v>1</v>
      </c>
      <c r="X27" s="52">
        <f>COUNTIF($B$25:$B$74, W27)</f>
        <v>2</v>
      </c>
      <c r="Y27"/>
      <c r="Z27"/>
    </row>
    <row r="28" spans="1:26" x14ac:dyDescent="0.3">
      <c r="A28" s="68">
        <f t="shared" si="2"/>
        <v>4</v>
      </c>
      <c r="B28" s="83">
        <v>3</v>
      </c>
      <c r="C28" s="49" cm="1">
        <f t="array" ref="C28">IFERROR(INDEX($C$10:$F$13, MATCH($B28, $B$10:$B$13, 0), C$8),"")</f>
        <v>0.1</v>
      </c>
      <c r="D28" s="47" cm="1">
        <f t="array" ref="D28">IFERROR(INDEX($C$10:$F$13, MATCH($B28, $B$10:$B$13, 0), D$8),"")</f>
        <v>0.25</v>
      </c>
      <c r="E28" s="47" cm="1">
        <f t="array" ref="E28">IFERROR(INDEX($C$10:$F$13, MATCH($B28, $B$10:$B$13, 0), E$8),"")</f>
        <v>0.4</v>
      </c>
      <c r="F28" s="48" cm="1">
        <f t="array" ref="F28">IFERROR(INDEX($C$10:$F$13, MATCH($B28, $B$10:$B$13, 0), F$8),"")</f>
        <v>0.25</v>
      </c>
      <c r="G28" s="49">
        <f t="shared" si="1"/>
        <v>0.19914017717561228</v>
      </c>
      <c r="H28" s="47">
        <f t="shared" si="1"/>
        <v>0.32613340281396558</v>
      </c>
      <c r="I28" s="47">
        <f t="shared" si="1"/>
        <v>0.31284523189161018</v>
      </c>
      <c r="J28" s="48">
        <f t="shared" si="1"/>
        <v>0.16188118811881186</v>
      </c>
      <c r="K28" s="49" cm="1">
        <f t="array" ref="K28">IF(OR(B28="",C28=""),NA(),IFERROR(K27/INDEX($G27:$J27,1,$B28)*C28,NA()))</f>
        <v>0.1146430432516936</v>
      </c>
      <c r="L28" s="47" cm="1">
        <f t="array" ref="L28">IF(OR(C28="",D28=""),NA(),IFERROR(L27/INDEX($G27:$J27,1,$B28)*D28,NA()))</f>
        <v>2.6055237102657634E-2</v>
      </c>
      <c r="M28" s="47" cm="1">
        <f t="array" ref="M28">IF(OR(D28="",E28=""),NA(),IFERROR(M27/INDEX($G27:$J27,1,$B28)*E28,NA()))</f>
        <v>0.5336112558624283</v>
      </c>
      <c r="N28" s="48" cm="1">
        <f t="array" ref="N28">IF(OR(E28="",F28=""),NA(),IFERROR(N27/INDEX($G27:$J27,1,$B28)*F28,NA()))</f>
        <v>0.32569046378322036</v>
      </c>
      <c r="P28" s="21"/>
      <c r="U28" s="22"/>
      <c r="V28"/>
      <c r="W28" s="74">
        <v>2</v>
      </c>
      <c r="X28" s="48">
        <f t="shared" ref="X28:X30" si="3">COUNTIF($B$25:$B$74, W28)</f>
        <v>3</v>
      </c>
      <c r="Y28"/>
      <c r="Z28"/>
    </row>
    <row r="29" spans="1:26" x14ac:dyDescent="0.3">
      <c r="A29" s="68">
        <f t="shared" si="2"/>
        <v>5</v>
      </c>
      <c r="B29" s="83">
        <v>4</v>
      </c>
      <c r="C29" s="49" cm="1">
        <f t="array" ref="C29">IFERROR(INDEX($C$10:$F$13, MATCH($B29, $B$10:$B$13, 0), C$8),"")</f>
        <v>0.1</v>
      </c>
      <c r="D29" s="47" cm="1">
        <f t="array" ref="D29">IFERROR(INDEX($C$10:$F$13, MATCH($B29, $B$10:$B$13, 0), D$8),"")</f>
        <v>0.6</v>
      </c>
      <c r="E29" s="47" cm="1">
        <f t="array" ref="E29">IFERROR(INDEX($C$10:$F$13, MATCH($B29, $B$10:$B$13, 0), E$8),"")</f>
        <v>0.1</v>
      </c>
      <c r="F29" s="48" cm="1">
        <f t="array" ref="F29">IFERROR(INDEX($C$10:$F$13, MATCH($B29, $B$10:$B$13, 0), F$8),"")</f>
        <v>0.25</v>
      </c>
      <c r="G29" s="49">
        <f t="shared" si="1"/>
        <v>0.20248672139063256</v>
      </c>
      <c r="H29" s="47">
        <f t="shared" si="1"/>
        <v>0.28495895702559154</v>
      </c>
      <c r="I29" s="47">
        <f t="shared" si="1"/>
        <v>0.28882182520521493</v>
      </c>
      <c r="J29" s="48">
        <f t="shared" si="1"/>
        <v>0.22373249637856107</v>
      </c>
      <c r="K29" s="49" cm="1">
        <f t="array" ref="K29">IF(OR(B29="",C29=""),NA(),IFERROR(K28/INDEX($G28:$J28,1,$B29)*C29,NA()))</f>
        <v>7.0819249959761799E-2</v>
      </c>
      <c r="L29" s="47" cm="1">
        <f t="array" ref="L29">IF(OR(C29="",D29=""),NA(),IFERROR(L28/INDEX($G28:$J28,1,$B29)*D29,NA()))</f>
        <v>9.6571704490584262E-2</v>
      </c>
      <c r="M29" s="47" cm="1">
        <f t="array" ref="M29">IF(OR(D29="",E29=""),NA(),IFERROR(M28/INDEX($G28:$J28,1,$B29)*E29,NA()))</f>
        <v>0.32963141799452766</v>
      </c>
      <c r="N29" s="48" cm="1">
        <f t="array" ref="N29">IF(OR(E29="",F29=""),NA(),IFERROR(N28/INDEX($G28:$J28,1,$B29)*F29,NA()))</f>
        <v>0.50297762755512632</v>
      </c>
      <c r="P29" s="21"/>
      <c r="U29" s="22"/>
      <c r="V29"/>
      <c r="W29" s="74">
        <v>3</v>
      </c>
      <c r="X29" s="48">
        <f t="shared" si="3"/>
        <v>7</v>
      </c>
      <c r="Y29"/>
      <c r="Z29"/>
    </row>
    <row r="30" spans="1:26" ht="15" thickBot="1" x14ac:dyDescent="0.35">
      <c r="A30" s="68">
        <f t="shared" si="2"/>
        <v>6</v>
      </c>
      <c r="B30" s="83">
        <v>3</v>
      </c>
      <c r="C30" s="49" cm="1">
        <f t="array" ref="C30">IFERROR(INDEX($C$10:$F$13, MATCH($B30, $B$10:$B$13, 0), C$8),"")</f>
        <v>0.1</v>
      </c>
      <c r="D30" s="47" cm="1">
        <f t="array" ref="D30">IFERROR(INDEX($C$10:$F$13, MATCH($B30, $B$10:$B$13, 0), D$8),"")</f>
        <v>0.25</v>
      </c>
      <c r="E30" s="47" cm="1">
        <f t="array" ref="E30">IFERROR(INDEX($C$10:$F$13, MATCH($B30, $B$10:$B$13, 0), E$8),"")</f>
        <v>0.4</v>
      </c>
      <c r="F30" s="48" cm="1">
        <f t="array" ref="F30">IFERROR(INDEX($C$10:$F$13, MATCH($B30, $B$10:$B$13, 0), F$8),"")</f>
        <v>0.25</v>
      </c>
      <c r="G30" s="49">
        <f t="shared" si="1"/>
        <v>0.17215999331271417</v>
      </c>
      <c r="H30" s="47">
        <f t="shared" si="1"/>
        <v>0.3059391456992393</v>
      </c>
      <c r="I30" s="47">
        <f t="shared" si="1"/>
        <v>0.31479979938142605</v>
      </c>
      <c r="J30" s="48">
        <f t="shared" si="1"/>
        <v>0.20710106160662037</v>
      </c>
      <c r="K30" s="49" cm="1">
        <f t="array" ref="K30">IF(OR(B30="",C30=""),NA(),IFERROR(K29/INDEX($G29:$J29,1,$B30)*C30,NA()))</f>
        <v>2.4520047925548218E-2</v>
      </c>
      <c r="L30" s="47" cm="1">
        <f t="array" ref="L30">IF(OR(C30="",D30=""),NA(),IFERROR(L29/INDEX($G29:$J29,1,$B30)*D30,NA()))</f>
        <v>8.3591072473459815E-2</v>
      </c>
      <c r="M30" s="47" cm="1">
        <f t="array" ref="M30">IF(OR(D30="",E30=""),NA(),IFERROR(M29/INDEX($G29:$J29,1,$B30)*E30,NA()))</f>
        <v>0.45651871046838866</v>
      </c>
      <c r="N30" s="48" cm="1">
        <f t="array" ref="N30">IF(OR(E30="",F30=""),NA(),IFERROR(N29/INDEX($G29:$J29,1,$B30)*F30,NA()))</f>
        <v>0.43537016913260318</v>
      </c>
      <c r="P30" s="27"/>
      <c r="Q30" s="28"/>
      <c r="R30" s="28"/>
      <c r="S30" s="28"/>
      <c r="T30" s="28"/>
      <c r="U30" s="29"/>
      <c r="V30"/>
      <c r="W30" s="75">
        <v>4</v>
      </c>
      <c r="X30" s="72">
        <f t="shared" si="3"/>
        <v>4</v>
      </c>
      <c r="Y30"/>
      <c r="Z30"/>
    </row>
    <row r="31" spans="1:26" x14ac:dyDescent="0.3">
      <c r="A31" s="68">
        <f t="shared" si="2"/>
        <v>7</v>
      </c>
      <c r="B31" s="83">
        <v>3</v>
      </c>
      <c r="C31" s="49" cm="1">
        <f t="array" ref="C31">IFERROR(INDEX($C$10:$F$13, MATCH($B31, $B$10:$B$13, 0), C$8),"")</f>
        <v>0.1</v>
      </c>
      <c r="D31" s="47" cm="1">
        <f t="array" ref="D31">IFERROR(INDEX($C$10:$F$13, MATCH($B31, $B$10:$B$13, 0), D$8),"")</f>
        <v>0.25</v>
      </c>
      <c r="E31" s="47" cm="1">
        <f t="array" ref="E31">IFERROR(INDEX($C$10:$F$13, MATCH($B31, $B$10:$B$13, 0), E$8),"")</f>
        <v>0.4</v>
      </c>
      <c r="F31" s="48" cm="1">
        <f t="array" ref="F31">IFERROR(INDEX($C$10:$F$13, MATCH($B31, $B$10:$B$13, 0), F$8),"")</f>
        <v>0.25</v>
      </c>
      <c r="G31" s="49">
        <f t="shared" si="1"/>
        <v>0.15204861987015228</v>
      </c>
      <c r="H31" s="47">
        <f t="shared" si="1"/>
        <v>0.32705359869355677</v>
      </c>
      <c r="I31" s="47">
        <f t="shared" si="1"/>
        <v>0.33584288161021791</v>
      </c>
      <c r="J31" s="48">
        <f t="shared" si="1"/>
        <v>0.18505489982607309</v>
      </c>
      <c r="K31" s="49" cm="1">
        <f t="array" ref="K31">IF(OR(B31="",C31=""),NA(),IFERROR(K30/INDEX($G30:$J30,1,$B31)*C31,NA()))</f>
        <v>7.7890926149665647E-3</v>
      </c>
      <c r="L31" s="47" cm="1">
        <f t="array" ref="L31">IF(OR(C31="",D31=""),NA(),IFERROR(L30/INDEX($G30:$J30,1,$B31)*D31,NA()))</f>
        <v>6.6384312059374118E-2</v>
      </c>
      <c r="M31" s="47" cm="1">
        <f t="array" ref="M31">IF(OR(D31="",E31=""),NA(),IFERROR(M30/INDEX($G30:$J30,1,$B31)*E31,NA()))</f>
        <v>0.58007497001641917</v>
      </c>
      <c r="N31" s="48" cm="1">
        <f t="array" ref="N31">IF(OR(E31="",F31=""),NA(),IFERROR(N30/INDEX($G30:$J30,1,$B31)*F31,NA()))</f>
        <v>0.3457516253092402</v>
      </c>
      <c r="O31"/>
      <c r="P31"/>
      <c r="Q31"/>
      <c r="R31"/>
      <c r="S31"/>
      <c r="T31"/>
      <c r="U31"/>
      <c r="V31"/>
      <c r="W31"/>
      <c r="X31"/>
      <c r="Y31"/>
      <c r="Z31"/>
    </row>
    <row r="32" spans="1:26" ht="15" thickBot="1" x14ac:dyDescent="0.35">
      <c r="A32" s="68">
        <f t="shared" si="2"/>
        <v>8</v>
      </c>
      <c r="B32" s="83">
        <v>4</v>
      </c>
      <c r="C32" s="49" cm="1">
        <f t="array" ref="C32">IFERROR(INDEX($C$10:$F$13, MATCH($B32, $B$10:$B$13, 0), C$8),"")</f>
        <v>0.1</v>
      </c>
      <c r="D32" s="47" cm="1">
        <f t="array" ref="D32">IFERROR(INDEX($C$10:$F$13, MATCH($B32, $B$10:$B$13, 0), D$8),"")</f>
        <v>0.6</v>
      </c>
      <c r="E32" s="47" cm="1">
        <f t="array" ref="E32">IFERROR(INDEX($C$10:$F$13, MATCH($B32, $B$10:$B$13, 0), E$8),"")</f>
        <v>0.1</v>
      </c>
      <c r="F32" s="48" cm="1">
        <f t="array" ref="F32">IFERROR(INDEX($C$10:$F$13, MATCH($B32, $B$10:$B$13, 0), F$8),"")</f>
        <v>0.25</v>
      </c>
      <c r="G32" s="49">
        <f t="shared" si="1"/>
        <v>0.1611962491435377</v>
      </c>
      <c r="H32" s="47">
        <f t="shared" si="1"/>
        <v>0.2647336626453296</v>
      </c>
      <c r="I32" s="47">
        <f t="shared" si="1"/>
        <v>0.29638779178011432</v>
      </c>
      <c r="J32" s="48">
        <f t="shared" si="1"/>
        <v>0.27768229643101844</v>
      </c>
      <c r="K32" s="49" cm="1">
        <f t="array" ref="K32">IF(OR(B32="",C32=""),NA(),IFERROR(K31/INDEX($G31:$J31,1,$B32)*C32,NA()))</f>
        <v>4.2090712660336326E-3</v>
      </c>
      <c r="L32" s="47" cm="1">
        <f t="array" ref="L32">IF(OR(C32="",D32=""),NA(),IFERROR(L31/INDEX($G31:$J31,1,$B32)*D32,NA()))</f>
        <v>0.21523659883126525</v>
      </c>
      <c r="M32" s="47" cm="1">
        <f t="array" ref="M32">IF(OR(D32="",E32=""),NA(),IFERROR(M31/INDEX($G31:$J31,1,$B32)*E32,NA()))</f>
        <v>0.31346101646679569</v>
      </c>
      <c r="N32" s="48" cm="1">
        <f t="array" ref="N32">IF(OR(E32="",F32=""),NA(),IFERROR(N31/INDEX($G31:$J31,1,$B32)*F32,NA()))</f>
        <v>0.46709331343590549</v>
      </c>
      <c r="O32"/>
      <c r="P32"/>
      <c r="Q32"/>
      <c r="R32"/>
      <c r="S32"/>
      <c r="T32"/>
      <c r="U32"/>
      <c r="V32"/>
      <c r="W32"/>
      <c r="X32"/>
      <c r="Y32"/>
      <c r="Z32"/>
    </row>
    <row r="33" spans="1:26" x14ac:dyDescent="0.3">
      <c r="A33" s="68">
        <f t="shared" si="2"/>
        <v>9</v>
      </c>
      <c r="B33" s="83">
        <v>3</v>
      </c>
      <c r="C33" s="49" cm="1">
        <f t="array" ref="C33">IFERROR(INDEX($C$10:$F$13, MATCH($B33, $B$10:$B$13, 0), C$8),"")</f>
        <v>0.1</v>
      </c>
      <c r="D33" s="47" cm="1">
        <f t="array" ref="D33">IFERROR(INDEX($C$10:$F$13, MATCH($B33, $B$10:$B$13, 0), D$8),"")</f>
        <v>0.25</v>
      </c>
      <c r="E33" s="47" cm="1">
        <f t="array" ref="E33">IFERROR(INDEX($C$10:$F$13, MATCH($B33, $B$10:$B$13, 0), E$8),"")</f>
        <v>0.4</v>
      </c>
      <c r="F33" s="48" cm="1">
        <f t="array" ref="F33">IFERROR(INDEX($C$10:$F$13, MATCH($B33, $B$10:$B$13, 0), F$8),"")</f>
        <v>0.25</v>
      </c>
      <c r="G33" s="49">
        <f t="shared" si="1"/>
        <v>0.15065981255586439</v>
      </c>
      <c r="H33" s="47">
        <f t="shared" si="1"/>
        <v>0.28622378798854303</v>
      </c>
      <c r="I33" s="47">
        <f t="shared" si="1"/>
        <v>0.31324324226189293</v>
      </c>
      <c r="J33" s="48">
        <f t="shared" si="1"/>
        <v>0.24987315719369968</v>
      </c>
      <c r="K33" s="49" cm="1">
        <f t="array" ref="K33">IF(OR(B33="",C33=""),NA(),IFERROR(K32/INDEX($G32:$J32,1,$B33)*C33,NA()))</f>
        <v>1.4201230221912379E-3</v>
      </c>
      <c r="L33" s="47" cm="1">
        <f t="array" ref="L33">IF(OR(C33="",D33=""),NA(),IFERROR(L32/INDEX($G32:$J32,1,$B33)*D33,NA()))</f>
        <v>0.18154981817785706</v>
      </c>
      <c r="M33" s="47" cm="1">
        <f t="array" ref="M33">IF(OR(D33="",E33=""),NA(),IFERROR(M32/INDEX($G32:$J32,1,$B33)*E33,NA()))</f>
        <v>0.42304173810147722</v>
      </c>
      <c r="N33" s="48" cm="1">
        <f t="array" ref="N33">IF(OR(E33="",F33=""),NA(),IFERROR(N32/INDEX($G32:$J32,1,$B33)*F33,NA()))</f>
        <v>0.3939883206984745</v>
      </c>
      <c r="O33"/>
      <c r="P33" s="85"/>
      <c r="Q33" s="86"/>
      <c r="R33" s="86"/>
      <c r="S33" s="86"/>
      <c r="T33" s="86"/>
      <c r="U33" s="86"/>
      <c r="V33" s="86"/>
      <c r="W33" s="86"/>
      <c r="X33" s="87"/>
      <c r="Y33"/>
      <c r="Z33"/>
    </row>
    <row r="34" spans="1:26" x14ac:dyDescent="0.3">
      <c r="A34" s="68">
        <f t="shared" si="2"/>
        <v>10</v>
      </c>
      <c r="B34" s="83">
        <v>4</v>
      </c>
      <c r="C34" s="49" cm="1">
        <f t="array" ref="C34">IFERROR(INDEX($C$10:$F$13, MATCH($B34, $B$10:$B$13, 0), C$8),"")</f>
        <v>0.1</v>
      </c>
      <c r="D34" s="47" cm="1">
        <f t="array" ref="D34">IFERROR(INDEX($C$10:$F$13, MATCH($B34, $B$10:$B$13, 0), D$8),"")</f>
        <v>0.6</v>
      </c>
      <c r="E34" s="47" cm="1">
        <f t="array" ref="E34">IFERROR(INDEX($C$10:$F$13, MATCH($B34, $B$10:$B$13, 0), E$8),"")</f>
        <v>0.1</v>
      </c>
      <c r="F34" s="48" cm="1">
        <f t="array" ref="F34">IFERROR(INDEX($C$10:$F$13, MATCH($B34, $B$10:$B$13, 0), F$8),"")</f>
        <v>0.25</v>
      </c>
      <c r="G34" s="49">
        <f t="shared" si="1"/>
        <v>0.13758696261069414</v>
      </c>
      <c r="H34" s="47">
        <f t="shared" si="1"/>
        <v>0.21000427706311084</v>
      </c>
      <c r="I34" s="47">
        <f t="shared" si="1"/>
        <v>0.27531013854075864</v>
      </c>
      <c r="J34" s="48">
        <f t="shared" si="1"/>
        <v>0.37709862178543652</v>
      </c>
      <c r="K34" s="49" cm="1">
        <f t="array" ref="K34">IF(OR(B34="",C34=""),NA(),IFERROR(K33/INDEX($G33:$J33,1,$B34)*C34,NA()))</f>
        <v>5.6833756700419406E-4</v>
      </c>
      <c r="L34" s="47" cm="1">
        <f t="array" ref="L34">IF(OR(C34="",D34=""),NA(),IFERROR(L33/INDEX($G33:$J33,1,$B34)*D34,NA()))</f>
        <v>0.43594074741798955</v>
      </c>
      <c r="M34" s="47" cm="1">
        <f t="array" ref="M34">IF(OR(D34="",E34=""),NA(),IFERROR(M33/INDEX($G33:$J33,1,$B34)*E34,NA()))</f>
        <v>0.16930259450539487</v>
      </c>
      <c r="N34" s="48" cm="1">
        <f t="array" ref="N34">IF(OR(E34="",F34=""),NA(),IFERROR(N33/INDEX($G33:$J33,1,$B34)*F34,NA()))</f>
        <v>0.3941883205096115</v>
      </c>
      <c r="O34"/>
      <c r="P34" s="88"/>
      <c r="Q34"/>
      <c r="R34"/>
      <c r="S34"/>
      <c r="T34"/>
      <c r="U34"/>
      <c r="V34"/>
      <c r="W34"/>
      <c r="X34" s="89"/>
      <c r="Y34"/>
      <c r="Z34"/>
    </row>
    <row r="35" spans="1:26" x14ac:dyDescent="0.3">
      <c r="A35" s="68">
        <f t="shared" si="2"/>
        <v>11</v>
      </c>
      <c r="B35" s="83">
        <v>1</v>
      </c>
      <c r="C35" s="49" cm="1">
        <f t="array" ref="C35">IFERROR(INDEX($C$10:$F$13, MATCH($B35, $B$10:$B$13, 0), C$8),"")</f>
        <v>0.55000000000000004</v>
      </c>
      <c r="D35" s="47" cm="1">
        <f t="array" ref="D35">IFERROR(INDEX($C$10:$F$13, MATCH($B35, $B$10:$B$13, 0), D$8),"")</f>
        <v>0.05</v>
      </c>
      <c r="E35" s="47" cm="1">
        <f t="array" ref="E35">IFERROR(INDEX($C$10:$F$13, MATCH($B35, $B$10:$B$13, 0), E$8),"")</f>
        <v>0.1</v>
      </c>
      <c r="F35" s="48" cm="1">
        <f t="array" ref="F35">IFERROR(INDEX($C$10:$F$13, MATCH($B35, $B$10:$B$13, 0), F$8),"")</f>
        <v>0.25</v>
      </c>
      <c r="G35" s="49">
        <f t="shared" si="1"/>
        <v>0.20053913129501572</v>
      </c>
      <c r="H35" s="47">
        <f t="shared" si="1"/>
        <v>0.24469414344061363</v>
      </c>
      <c r="I35" s="47">
        <f t="shared" si="1"/>
        <v>0.26811691326711018</v>
      </c>
      <c r="J35" s="48">
        <f t="shared" si="1"/>
        <v>0.28664981199726047</v>
      </c>
      <c r="K35" s="49" cm="1">
        <f t="array" ref="K35">IF(OR(B35="",C35=""),NA(),IFERROR(K34/INDEX($G34:$J34,1,$B35)*C35,NA()))</f>
        <v>2.2719133842410344E-3</v>
      </c>
      <c r="L35" s="47" cm="1">
        <f t="array" ref="L35">IF(OR(C35="",D35=""),NA(),IFERROR(L34/INDEX($G34:$J34,1,$B35)*D35,NA()))</f>
        <v>0.15842371222755136</v>
      </c>
      <c r="M35" s="47" cm="1">
        <f t="array" ref="M35">IF(OR(D35="",E35=""),NA(),IFERROR(M34/INDEX($G34:$J34,1,$B35)*E35,NA()))</f>
        <v>0.12305133516497557</v>
      </c>
      <c r="N35" s="48" cm="1">
        <f t="array" ref="N35">IF(OR(E35="",F35=""),NA(),IFERROR(N34/INDEX($G34:$J34,1,$B35)*F35,NA()))</f>
        <v>0.71625303922323202</v>
      </c>
      <c r="P35" s="88"/>
      <c r="Q35"/>
      <c r="R35"/>
      <c r="S35"/>
      <c r="T35"/>
      <c r="U35"/>
      <c r="V35"/>
      <c r="W35"/>
      <c r="X35" s="89"/>
      <c r="Y35"/>
      <c r="Z35"/>
    </row>
    <row r="36" spans="1:26" x14ac:dyDescent="0.3">
      <c r="A36" s="68">
        <f t="shared" si="2"/>
        <v>12</v>
      </c>
      <c r="B36" s="83">
        <v>3</v>
      </c>
      <c r="C36" s="49" cm="1">
        <f t="array" ref="C36">IFERROR(INDEX($C$10:$F$13, MATCH($B36, $B$10:$B$13, 0), C$8),"")</f>
        <v>0.1</v>
      </c>
      <c r="D36" s="47" cm="1">
        <f t="array" ref="D36">IFERROR(INDEX($C$10:$F$13, MATCH($B36, $B$10:$B$13, 0), D$8),"")</f>
        <v>0.25</v>
      </c>
      <c r="E36" s="47" cm="1">
        <f t="array" ref="E36">IFERROR(INDEX($C$10:$F$13, MATCH($B36, $B$10:$B$13, 0), E$8),"")</f>
        <v>0.4</v>
      </c>
      <c r="F36" s="48" cm="1">
        <f t="array" ref="F36">IFERROR(INDEX($C$10:$F$13, MATCH($B36, $B$10:$B$13, 0), F$8),"")</f>
        <v>0.25</v>
      </c>
      <c r="G36" s="49">
        <f t="shared" si="1"/>
        <v>0.19317363968542348</v>
      </c>
      <c r="H36" s="47">
        <f t="shared" si="1"/>
        <v>0.25537896279571359</v>
      </c>
      <c r="I36" s="47">
        <f t="shared" si="1"/>
        <v>0.27740968974908908</v>
      </c>
      <c r="J36" s="48">
        <f t="shared" si="1"/>
        <v>0.27403770776977388</v>
      </c>
      <c r="K36" s="49" cm="1">
        <f t="array" ref="K36">IF(OR(B36="",C36=""),NA(),IFERROR(K35/INDEX($G35:$J35,1,$B36)*C36,NA()))</f>
        <v>8.4735921973622455E-4</v>
      </c>
      <c r="L36" s="47" cm="1">
        <f t="array" ref="L36">IF(OR(C36="",D36=""),NA(),IFERROR(L35/INDEX($G35:$J35,1,$B36)*D36,NA()))</f>
        <v>0.14771887224223942</v>
      </c>
      <c r="M36" s="47" cm="1">
        <f t="array" ref="M36">IF(OR(D36="",E36=""),NA(),IFERROR(M35/INDEX($G35:$J35,1,$B36)*E36,NA()))</f>
        <v>0.1835786242136635</v>
      </c>
      <c r="N36" s="48" cm="1">
        <f t="array" ref="N36">IF(OR(E36="",F36=""),NA(),IFERROR(N35/INDEX($G35:$J35,1,$B36)*F36,NA()))</f>
        <v>0.66785514432436088</v>
      </c>
      <c r="P36" s="88"/>
      <c r="Q36"/>
      <c r="R36"/>
      <c r="S36"/>
      <c r="T36"/>
      <c r="U36"/>
      <c r="V36"/>
      <c r="W36"/>
      <c r="X36" s="89"/>
      <c r="Y36"/>
      <c r="Z36"/>
    </row>
    <row r="37" spans="1:26" x14ac:dyDescent="0.3">
      <c r="A37" s="68">
        <f t="shared" si="2"/>
        <v>13</v>
      </c>
      <c r="B37" s="83">
        <v>4</v>
      </c>
      <c r="C37" s="49" cm="1">
        <f t="array" ref="C37">IFERROR(INDEX($C$10:$F$13, MATCH($B37, $B$10:$B$13, 0), C$8),"")</f>
        <v>0.1</v>
      </c>
      <c r="D37" s="47" cm="1">
        <f t="array" ref="D37">IFERROR(INDEX($C$10:$F$13, MATCH($B37, $B$10:$B$13, 0), D$8),"")</f>
        <v>0.6</v>
      </c>
      <c r="E37" s="47" cm="1">
        <f t="array" ref="E37">IFERROR(INDEX($C$10:$F$13, MATCH($B37, $B$10:$B$13, 0), E$8),"")</f>
        <v>0.1</v>
      </c>
      <c r="F37" s="48" cm="1">
        <f t="array" ref="F37">IFERROR(INDEX($C$10:$F$13, MATCH($B37, $B$10:$B$13, 0), F$8),"")</f>
        <v>0.25</v>
      </c>
      <c r="G37" s="49">
        <f t="shared" si="1"/>
        <v>0.17535872737314684</v>
      </c>
      <c r="H37" s="47">
        <f t="shared" si="1"/>
        <v>0.2115344208489279</v>
      </c>
      <c r="I37" s="47">
        <f t="shared" si="1"/>
        <v>0.26000215991155373</v>
      </c>
      <c r="J37" s="48">
        <f t="shared" si="1"/>
        <v>0.35310469186637139</v>
      </c>
      <c r="K37" s="49" cm="1">
        <f t="array" ref="K37">IF(OR(B37="",C37=""),NA(),IFERROR(K36/INDEX($G36:$J36,1,$B37)*C37,NA()))</f>
        <v>3.0921263596618348E-4</v>
      </c>
      <c r="L37" s="47" cm="1">
        <f t="array" ref="L37">IF(OR(C37="",D37=""),NA(),IFERROR(L36/INDEX($G36:$J36,1,$B37)*D37,NA()))</f>
        <v>0.32342747305347158</v>
      </c>
      <c r="M37" s="47" cm="1">
        <f t="array" ref="M37">IF(OR(D37="",E37=""),NA(),IFERROR(M36/INDEX($G36:$J36,1,$B37)*E37,NA()))</f>
        <v>6.6990278712991069E-2</v>
      </c>
      <c r="N37" s="48" cm="1">
        <f t="array" ref="N37">IF(OR(E37="",F37=""),NA(),IFERROR(N36/INDEX($G36:$J36,1,$B37)*F37,NA()))</f>
        <v>0.60927303559757107</v>
      </c>
      <c r="P37" s="88"/>
      <c r="Q37"/>
      <c r="R37"/>
      <c r="S37"/>
      <c r="T37"/>
      <c r="U37"/>
      <c r="V37"/>
      <c r="W37"/>
      <c r="X37" s="89"/>
      <c r="Y37"/>
      <c r="Z37"/>
    </row>
    <row r="38" spans="1:26" x14ac:dyDescent="0.3">
      <c r="A38" s="68">
        <f t="shared" si="2"/>
        <v>14</v>
      </c>
      <c r="B38" s="83">
        <v>2</v>
      </c>
      <c r="C38" s="49" cm="1">
        <f t="array" ref="C38">IFERROR(INDEX($C$10:$F$13, MATCH($B38, $B$10:$B$13, 0), C$8),"")</f>
        <v>0.25</v>
      </c>
      <c r="D38" s="47" cm="1">
        <f t="array" ref="D38">IFERROR(INDEX($C$10:$F$13, MATCH($B38, $B$10:$B$13, 0), D$8),"")</f>
        <v>0.1</v>
      </c>
      <c r="E38" s="47" cm="1">
        <f t="array" ref="E38">IFERROR(INDEX($C$10:$F$13, MATCH($B38, $B$10:$B$13, 0), E$8),"")</f>
        <v>0.4</v>
      </c>
      <c r="F38" s="48" cm="1">
        <f t="array" ref="F38">IFERROR(INDEX($C$10:$F$13, MATCH($B38, $B$10:$B$13, 0), F$8),"")</f>
        <v>0.25</v>
      </c>
      <c r="G38" s="49">
        <f t="shared" si="1"/>
        <v>0.20052920846567523</v>
      </c>
      <c r="H38" s="47">
        <f t="shared" si="1"/>
        <v>0.24606685583517021</v>
      </c>
      <c r="I38" s="47">
        <f t="shared" si="1"/>
        <v>0.26894642598990076</v>
      </c>
      <c r="J38" s="48">
        <f t="shared" si="1"/>
        <v>0.28445750970925376</v>
      </c>
      <c r="K38" s="49" cm="1">
        <f t="array" ref="K38">IF(OR(B38="",C38=""),NA(),IFERROR(K37/INDEX($G37:$J37,1,$B38)*C38,NA()))</f>
        <v>3.6544009566534644E-4</v>
      </c>
      <c r="L38" s="47" cm="1">
        <f t="array" ref="L38">IF(OR(C38="",D38=""),NA(),IFERROR(L37/INDEX($G37:$J37,1,$B38)*D38,NA()))</f>
        <v>0.152895907793869</v>
      </c>
      <c r="M38" s="47" cm="1">
        <f t="array" ref="M38">IF(OR(D38="",E38=""),NA(),IFERROR(M37/INDEX($G37:$J37,1,$B38)*E38,NA()))</f>
        <v>0.12667494669500373</v>
      </c>
      <c r="N38" s="48" cm="1">
        <f t="array" ref="N38">IF(OR(E38="",F38=""),NA(),IFERROR(N37/INDEX($G37:$J37,1,$B38)*F38,NA()))</f>
        <v>0.72006370541546194</v>
      </c>
      <c r="P38" s="88"/>
      <c r="Q38"/>
      <c r="R38"/>
      <c r="S38"/>
      <c r="T38"/>
      <c r="U38"/>
      <c r="V38"/>
      <c r="W38"/>
      <c r="X38" s="89"/>
      <c r="Y38"/>
      <c r="Z38"/>
    </row>
    <row r="39" spans="1:26" x14ac:dyDescent="0.3">
      <c r="A39" s="68">
        <f t="shared" si="2"/>
        <v>15</v>
      </c>
      <c r="B39" s="83">
        <v>3</v>
      </c>
      <c r="C39" s="49" cm="1">
        <f t="array" ref="C39">IFERROR(INDEX($C$10:$F$13, MATCH($B39, $B$10:$B$13, 0), C$8),"")</f>
        <v>0.1</v>
      </c>
      <c r="D39" s="47" cm="1">
        <f t="array" ref="D39">IFERROR(INDEX($C$10:$F$13, MATCH($B39, $B$10:$B$13, 0), D$8),"")</f>
        <v>0.25</v>
      </c>
      <c r="E39" s="47" cm="1">
        <f t="array" ref="E39">IFERROR(INDEX($C$10:$F$13, MATCH($B39, $B$10:$B$13, 0), E$8),"")</f>
        <v>0.4</v>
      </c>
      <c r="F39" s="48" cm="1">
        <f t="array" ref="F39">IFERROR(INDEX($C$10:$F$13, MATCH($B39, $B$10:$B$13, 0), F$8),"")</f>
        <v>0.25</v>
      </c>
      <c r="G39" s="49">
        <f t="shared" si="1"/>
        <v>0.19335552542685294</v>
      </c>
      <c r="H39" s="47">
        <f t="shared" si="1"/>
        <v>0.25694153213807808</v>
      </c>
      <c r="I39" s="47">
        <f t="shared" si="1"/>
        <v>0.27823988150171752</v>
      </c>
      <c r="J39" s="48">
        <f t="shared" si="1"/>
        <v>0.27146306093335143</v>
      </c>
      <c r="K39" s="49" cm="1">
        <f t="array" ref="K39">IF(OR(B39="",C39=""),NA(),IFERROR(K38/INDEX($G38:$J38,1,$B39)*C39,NA()))</f>
        <v>1.3587839820525041E-4</v>
      </c>
      <c r="L39" s="47" cm="1">
        <f t="array" ref="L39">IF(OR(C39="",D39=""),NA(),IFERROR(L38/INDEX($G38:$J38,1,$B39)*D39,NA()))</f>
        <v>0.14212487415580158</v>
      </c>
      <c r="M39" s="47" cm="1">
        <f t="array" ref="M39">IF(OR(D39="",E39=""),NA(),IFERROR(M38/INDEX($G38:$J38,1,$B39)*E39,NA()))</f>
        <v>0.18840175507632217</v>
      </c>
      <c r="N39" s="48" cm="1">
        <f t="array" ref="N39">IF(OR(E39="",F39=""),NA(),IFERROR(N38/INDEX($G38:$J38,1,$B39)*F39,NA()))</f>
        <v>0.66933749236967099</v>
      </c>
      <c r="P39" s="88"/>
      <c r="Q39"/>
      <c r="R39"/>
      <c r="S39"/>
      <c r="T39"/>
      <c r="U39"/>
      <c r="V39"/>
      <c r="W39"/>
      <c r="X39" s="89"/>
      <c r="Y39"/>
      <c r="Z39"/>
    </row>
    <row r="40" spans="1:26" x14ac:dyDescent="0.3">
      <c r="A40" s="68">
        <f t="shared" si="2"/>
        <v>16</v>
      </c>
      <c r="B40" s="83">
        <v>2</v>
      </c>
      <c r="C40" s="49" cm="1">
        <f t="array" ref="C40">IFERROR(INDEX($C$10:$F$13, MATCH($B40, $B$10:$B$13, 0), C$8),"")</f>
        <v>0.25</v>
      </c>
      <c r="D40" s="47" cm="1">
        <f t="array" ref="D40">IFERROR(INDEX($C$10:$F$13, MATCH($B40, $B$10:$B$13, 0), D$8),"")</f>
        <v>0.1</v>
      </c>
      <c r="E40" s="47" cm="1">
        <f t="array" ref="E40">IFERROR(INDEX($C$10:$F$13, MATCH($B40, $B$10:$B$13, 0), E$8),"")</f>
        <v>0.4</v>
      </c>
      <c r="F40" s="48" cm="1">
        <f t="array" ref="F40">IFERROR(INDEX($C$10:$F$13, MATCH($B40, $B$10:$B$13, 0), F$8),"")</f>
        <v>0.25</v>
      </c>
      <c r="G40" s="49">
        <f t="shared" si="1"/>
        <v>0.19498198952035056</v>
      </c>
      <c r="H40" s="47">
        <f t="shared" si="1"/>
        <v>0.28569774071135079</v>
      </c>
      <c r="I40" s="47">
        <f t="shared" si="1"/>
        <v>0.29397502330831693</v>
      </c>
      <c r="J40" s="48">
        <f t="shared" si="1"/>
        <v>0.22534524645998186</v>
      </c>
      <c r="K40" s="49" cm="1">
        <f t="array" ref="K40">IF(OR(B40="",C40=""),NA(),IFERROR(K39/INDEX($G39:$J39,1,$B40)*C40,NA()))</f>
        <v>1.3220750755490025E-4</v>
      </c>
      <c r="L40" s="47" cm="1">
        <f t="array" ref="L40">IF(OR(C40="",D40=""),NA(),IFERROR(L39/INDEX($G39:$J39,1,$B40)*D40,NA()))</f>
        <v>5.531409148732909E-2</v>
      </c>
      <c r="M40" s="47" cm="1">
        <f t="array" ref="M40">IF(OR(D40="",E40=""),NA(),IFERROR(M39/INDEX($G39:$J39,1,$B40)*E40,NA()))</f>
        <v>0.29329902956300075</v>
      </c>
      <c r="N40" s="48" cm="1">
        <f t="array" ref="N40">IF(OR(E40="",F40=""),NA(),IFERROR(N39/INDEX($G39:$J39,1,$B40)*F40,NA()))</f>
        <v>0.65125467144211535</v>
      </c>
      <c r="P40" s="88"/>
      <c r="Q40"/>
      <c r="R40"/>
      <c r="S40"/>
      <c r="T40"/>
      <c r="U40"/>
      <c r="V40"/>
      <c r="W40"/>
      <c r="X40" s="89"/>
      <c r="Y40"/>
      <c r="Z40"/>
    </row>
    <row r="41" spans="1:26" x14ac:dyDescent="0.3">
      <c r="A41" s="68" t="e">
        <f t="shared" si="2"/>
        <v>#N/A</v>
      </c>
      <c r="B41" s="83"/>
      <c r="C41" s="49" t="str" cm="1">
        <f t="array" ref="C41">IFERROR(INDEX($C$10:$F$13, MATCH($B41, $B$10:$B$13, 0), C$8),"")</f>
        <v/>
      </c>
      <c r="D41" s="47" t="str" cm="1">
        <f t="array" ref="D41">IFERROR(INDEX($C$10:$F$13, MATCH($B41, $B$10:$B$13, 0), D$8),"")</f>
        <v/>
      </c>
      <c r="E41" s="47" t="str" cm="1">
        <f t="array" ref="E41">IFERROR(INDEX($C$10:$F$13, MATCH($B41, $B$10:$B$13, 0), E$8),"")</f>
        <v/>
      </c>
      <c r="F41" s="48" t="str" cm="1">
        <f t="array" ref="F41">IFERROR(INDEX($C$10:$F$13, MATCH($B41, $B$10:$B$13, 0), F$8),"")</f>
        <v/>
      </c>
      <c r="G41" s="49" t="str">
        <f t="shared" si="1"/>
        <v/>
      </c>
      <c r="H41" s="47" t="str">
        <f t="shared" si="1"/>
        <v/>
      </c>
      <c r="I41" s="47" t="str">
        <f t="shared" si="1"/>
        <v/>
      </c>
      <c r="J41" s="48" t="str">
        <f t="shared" si="1"/>
        <v/>
      </c>
      <c r="K41" s="49" t="e" cm="1">
        <f t="array" ref="K41">IF(OR(B41="",C41=""),NA(),IFERROR(K40/INDEX($G40:$J40,1,$B41)*C41,NA()))</f>
        <v>#N/A</v>
      </c>
      <c r="L41" s="47" t="e" cm="1">
        <f t="array" ref="L41">IF(OR(C41="",D41=""),NA(),IFERROR(L40/INDEX($G40:$J40,1,$B41)*D41,NA()))</f>
        <v>#N/A</v>
      </c>
      <c r="M41" s="47" t="e" cm="1">
        <f t="array" ref="M41">IF(OR(D41="",E41=""),NA(),IFERROR(M40/INDEX($G40:$J40,1,$B41)*E41,NA()))</f>
        <v>#N/A</v>
      </c>
      <c r="N41" s="48" t="e" cm="1">
        <f t="array" ref="N41">IF(OR(E41="",F41=""),NA(),IFERROR(N40/INDEX($G40:$J40,1,$B41)*F41,NA()))</f>
        <v>#N/A</v>
      </c>
      <c r="P41" s="88"/>
      <c r="Q41"/>
      <c r="R41"/>
      <c r="S41"/>
      <c r="T41"/>
      <c r="U41"/>
      <c r="V41"/>
      <c r="W41"/>
      <c r="X41" s="89"/>
      <c r="Y41"/>
      <c r="Z41"/>
    </row>
    <row r="42" spans="1:26" x14ac:dyDescent="0.3">
      <c r="A42" s="68" t="e">
        <f t="shared" si="2"/>
        <v>#N/A</v>
      </c>
      <c r="B42" s="83"/>
      <c r="C42" s="49" t="str" cm="1">
        <f t="array" ref="C42">IFERROR(INDEX($C$10:$F$13, MATCH($B42, $B$10:$B$13, 0), C$8),"")</f>
        <v/>
      </c>
      <c r="D42" s="47" t="str" cm="1">
        <f t="array" ref="D42">IFERROR(INDEX($C$10:$F$13, MATCH($B42, $B$10:$B$13, 0), D$8),"")</f>
        <v/>
      </c>
      <c r="E42" s="47" t="str" cm="1">
        <f t="array" ref="E42">IFERROR(INDEX($C$10:$F$13, MATCH($B42, $B$10:$B$13, 0), E$8),"")</f>
        <v/>
      </c>
      <c r="F42" s="48" t="str" cm="1">
        <f t="array" ref="F42">IFERROR(INDEX($C$10:$F$13, MATCH($B42, $B$10:$B$13, 0), F$8),"")</f>
        <v/>
      </c>
      <c r="G42" s="49" t="str">
        <f t="shared" si="1"/>
        <v/>
      </c>
      <c r="H42" s="47" t="str">
        <f t="shared" si="1"/>
        <v/>
      </c>
      <c r="I42" s="47" t="str">
        <f t="shared" si="1"/>
        <v/>
      </c>
      <c r="J42" s="48" t="str">
        <f t="shared" si="1"/>
        <v/>
      </c>
      <c r="K42" s="49" t="e" cm="1">
        <f t="array" ref="K42">IF(OR(B42="",C42=""),NA(),IFERROR(K41/INDEX($G41:$J41,1,$B42)*C42,NA()))</f>
        <v>#N/A</v>
      </c>
      <c r="L42" s="47" t="e" cm="1">
        <f t="array" ref="L42">IF(OR(C42="",D42=""),NA(),IFERROR(L41/INDEX($G41:$J41,1,$B42)*D42,NA()))</f>
        <v>#N/A</v>
      </c>
      <c r="M42" s="47" t="e" cm="1">
        <f t="array" ref="M42">IF(OR(D42="",E42=""),NA(),IFERROR(M41/INDEX($G41:$J41,1,$B42)*E42,NA()))</f>
        <v>#N/A</v>
      </c>
      <c r="N42" s="48" t="e" cm="1">
        <f t="array" ref="N42">IF(OR(E42="",F42=""),NA(),IFERROR(N41/INDEX($G41:$J41,1,$B42)*F42,NA()))</f>
        <v>#N/A</v>
      </c>
      <c r="P42" s="88"/>
      <c r="Q42"/>
      <c r="R42"/>
      <c r="S42"/>
      <c r="T42"/>
      <c r="U42"/>
      <c r="V42"/>
      <c r="W42"/>
      <c r="X42" s="89"/>
      <c r="Y42"/>
      <c r="Z42"/>
    </row>
    <row r="43" spans="1:26" x14ac:dyDescent="0.3">
      <c r="A43" s="68" t="e">
        <f t="shared" si="2"/>
        <v>#N/A</v>
      </c>
      <c r="B43" s="83"/>
      <c r="C43" s="49" t="str" cm="1">
        <f t="array" ref="C43">IFERROR(INDEX($C$10:$F$13, MATCH($B43, $B$10:$B$13, 0), C$8),"")</f>
        <v/>
      </c>
      <c r="D43" s="47" t="str" cm="1">
        <f t="array" ref="D43">IFERROR(INDEX($C$10:$F$13, MATCH($B43, $B$10:$B$13, 0), D$8),"")</f>
        <v/>
      </c>
      <c r="E43" s="47" t="str" cm="1">
        <f t="array" ref="E43">IFERROR(INDEX($C$10:$F$13, MATCH($B43, $B$10:$B$13, 0), E$8),"")</f>
        <v/>
      </c>
      <c r="F43" s="48" t="str" cm="1">
        <f t="array" ref="F43">IFERROR(INDEX($C$10:$F$13, MATCH($B43, $B$10:$B$13, 0), F$8),"")</f>
        <v/>
      </c>
      <c r="G43" s="49" t="str">
        <f t="shared" si="1"/>
        <v/>
      </c>
      <c r="H43" s="47" t="str">
        <f t="shared" si="1"/>
        <v/>
      </c>
      <c r="I43" s="47" t="str">
        <f t="shared" si="1"/>
        <v/>
      </c>
      <c r="J43" s="48" t="str">
        <f t="shared" si="1"/>
        <v/>
      </c>
      <c r="K43" s="49" t="e" cm="1">
        <f t="array" ref="K43">IF(OR(B43="",C43=""),NA(),IFERROR(K42/INDEX($G42:$J42,1,$B43)*C43,NA()))</f>
        <v>#N/A</v>
      </c>
      <c r="L43" s="47" t="e" cm="1">
        <f t="array" ref="L43">IF(OR(C43="",D43=""),NA(),IFERROR(L42/INDEX($G42:$J42,1,$B43)*D43,NA()))</f>
        <v>#N/A</v>
      </c>
      <c r="M43" s="47" t="e" cm="1">
        <f t="array" ref="M43">IF(OR(D43="",E43=""),NA(),IFERROR(M42/INDEX($G42:$J42,1,$B43)*E43,NA()))</f>
        <v>#N/A</v>
      </c>
      <c r="N43" s="48" t="e" cm="1">
        <f t="array" ref="N43">IF(OR(E43="",F43=""),NA(),IFERROR(N42/INDEX($G42:$J42,1,$B43)*F43,NA()))</f>
        <v>#N/A</v>
      </c>
      <c r="P43" s="88"/>
      <c r="Q43"/>
      <c r="R43"/>
      <c r="S43"/>
      <c r="T43"/>
      <c r="U43"/>
      <c r="V43"/>
      <c r="W43"/>
      <c r="X43" s="89"/>
      <c r="Y43"/>
      <c r="Z43"/>
    </row>
    <row r="44" spans="1:26" x14ac:dyDescent="0.3">
      <c r="A44" s="68" t="e">
        <f t="shared" si="2"/>
        <v>#N/A</v>
      </c>
      <c r="B44" s="83"/>
      <c r="C44" s="49" t="str" cm="1">
        <f t="array" ref="C44">IFERROR(INDEX($C$10:$F$13, MATCH($B44, $B$10:$B$13, 0), C$8),"")</f>
        <v/>
      </c>
      <c r="D44" s="47" t="str" cm="1">
        <f t="array" ref="D44">IFERROR(INDEX($C$10:$F$13, MATCH($B44, $B$10:$B$13, 0), D$8),"")</f>
        <v/>
      </c>
      <c r="E44" s="47" t="str" cm="1">
        <f t="array" ref="E44">IFERROR(INDEX($C$10:$F$13, MATCH($B44, $B$10:$B$13, 0), E$8),"")</f>
        <v/>
      </c>
      <c r="F44" s="48" t="str" cm="1">
        <f t="array" ref="F44">IFERROR(INDEX($C$10:$F$13, MATCH($B44, $B$10:$B$13, 0), F$8),"")</f>
        <v/>
      </c>
      <c r="G44" s="49" t="str">
        <f t="shared" si="1"/>
        <v/>
      </c>
      <c r="H44" s="47" t="str">
        <f t="shared" si="1"/>
        <v/>
      </c>
      <c r="I44" s="47" t="str">
        <f t="shared" si="1"/>
        <v/>
      </c>
      <c r="J44" s="48" t="str">
        <f t="shared" si="1"/>
        <v/>
      </c>
      <c r="K44" s="49" t="e" cm="1">
        <f t="array" ref="K44">IF(OR(B44="",C44=""),NA(),IFERROR(K43/INDEX($G43:$J43,1,$B44)*C44,NA()))</f>
        <v>#N/A</v>
      </c>
      <c r="L44" s="47" t="e" cm="1">
        <f t="array" ref="L44">IF(OR(C44="",D44=""),NA(),IFERROR(L43/INDEX($G43:$J43,1,$B44)*D44,NA()))</f>
        <v>#N/A</v>
      </c>
      <c r="M44" s="47" t="e" cm="1">
        <f t="array" ref="M44">IF(OR(D44="",E44=""),NA(),IFERROR(M43/INDEX($G43:$J43,1,$B44)*E44,NA()))</f>
        <v>#N/A</v>
      </c>
      <c r="N44" s="48" t="e" cm="1">
        <f t="array" ref="N44">IF(OR(E44="",F44=""),NA(),IFERROR(N43/INDEX($G43:$J43,1,$B44)*F44,NA()))</f>
        <v>#N/A</v>
      </c>
      <c r="P44" s="88"/>
      <c r="Q44"/>
      <c r="R44"/>
      <c r="S44"/>
      <c r="T44"/>
      <c r="U44"/>
      <c r="V44"/>
      <c r="W44"/>
      <c r="X44" s="89"/>
      <c r="Y44"/>
      <c r="Z44"/>
    </row>
    <row r="45" spans="1:26" x14ac:dyDescent="0.3">
      <c r="A45" s="68" t="e">
        <f t="shared" si="2"/>
        <v>#N/A</v>
      </c>
      <c r="B45" s="83"/>
      <c r="C45" s="49" t="str" cm="1">
        <f t="array" ref="C45">IFERROR(INDEX($C$10:$F$13, MATCH($B45, $B$10:$B$13, 0), C$8),"")</f>
        <v/>
      </c>
      <c r="D45" s="47" t="str" cm="1">
        <f t="array" ref="D45">IFERROR(INDEX($C$10:$F$13, MATCH($B45, $B$10:$B$13, 0), D$8),"")</f>
        <v/>
      </c>
      <c r="E45" s="47" t="str" cm="1">
        <f t="array" ref="E45">IFERROR(INDEX($C$10:$F$13, MATCH($B45, $B$10:$B$13, 0), E$8),"")</f>
        <v/>
      </c>
      <c r="F45" s="48" t="str" cm="1">
        <f t="array" ref="F45">IFERROR(INDEX($C$10:$F$13, MATCH($B45, $B$10:$B$13, 0), F$8),"")</f>
        <v/>
      </c>
      <c r="G45" s="49" t="str">
        <f t="shared" ref="G45:J64" si="4">IFERROR(SUMPRODUCT(INDEX($C$10:$F$13, G$23, 0), $K45:$N45),"")</f>
        <v/>
      </c>
      <c r="H45" s="47" t="str">
        <f t="shared" si="4"/>
        <v/>
      </c>
      <c r="I45" s="47" t="str">
        <f t="shared" si="4"/>
        <v/>
      </c>
      <c r="J45" s="48" t="str">
        <f t="shared" si="4"/>
        <v/>
      </c>
      <c r="K45" s="49" t="e" cm="1">
        <f t="array" ref="K45">IF(OR(B45="",C45=""),NA(),IFERROR(K44/INDEX($G44:$J44,1,$B45)*C45,NA()))</f>
        <v>#N/A</v>
      </c>
      <c r="L45" s="47" t="e" cm="1">
        <f t="array" ref="L45">IF(OR(C45="",D45=""),NA(),IFERROR(L44/INDEX($G44:$J44,1,$B45)*D45,NA()))</f>
        <v>#N/A</v>
      </c>
      <c r="M45" s="47" t="e" cm="1">
        <f t="array" ref="M45">IF(OR(D45="",E45=""),NA(),IFERROR(M44/INDEX($G44:$J44,1,$B45)*E45,NA()))</f>
        <v>#N/A</v>
      </c>
      <c r="N45" s="48" t="e" cm="1">
        <f t="array" ref="N45">IF(OR(E45="",F45=""),NA(),IFERROR(N44/INDEX($G44:$J44,1,$B45)*F45,NA()))</f>
        <v>#N/A</v>
      </c>
      <c r="P45" s="88"/>
      <c r="Q45"/>
      <c r="R45"/>
      <c r="S45"/>
      <c r="T45"/>
      <c r="U45"/>
      <c r="V45"/>
      <c r="W45"/>
      <c r="X45" s="89"/>
      <c r="Y45"/>
      <c r="Z45"/>
    </row>
    <row r="46" spans="1:26" x14ac:dyDescent="0.3">
      <c r="A46" s="68" t="e">
        <f t="shared" si="2"/>
        <v>#N/A</v>
      </c>
      <c r="B46" s="83"/>
      <c r="C46" s="49" t="str" cm="1">
        <f t="array" ref="C46">IFERROR(INDEX($C$10:$F$13, MATCH($B46, $B$10:$B$13, 0), C$8),"")</f>
        <v/>
      </c>
      <c r="D46" s="47" t="str" cm="1">
        <f t="array" ref="D46">IFERROR(INDEX($C$10:$F$13, MATCH($B46, $B$10:$B$13, 0), D$8),"")</f>
        <v/>
      </c>
      <c r="E46" s="47" t="str" cm="1">
        <f t="array" ref="E46">IFERROR(INDEX($C$10:$F$13, MATCH($B46, $B$10:$B$13, 0), E$8),"")</f>
        <v/>
      </c>
      <c r="F46" s="48" t="str" cm="1">
        <f t="array" ref="F46">IFERROR(INDEX($C$10:$F$13, MATCH($B46, $B$10:$B$13, 0), F$8),"")</f>
        <v/>
      </c>
      <c r="G46" s="49" t="str">
        <f t="shared" si="4"/>
        <v/>
      </c>
      <c r="H46" s="47" t="str">
        <f t="shared" si="4"/>
        <v/>
      </c>
      <c r="I46" s="47" t="str">
        <f t="shared" si="4"/>
        <v/>
      </c>
      <c r="J46" s="48" t="str">
        <f t="shared" si="4"/>
        <v/>
      </c>
      <c r="K46" s="49" t="e" cm="1">
        <f t="array" ref="K46">IF(OR(B46="",C46=""),NA(),IFERROR(K45/INDEX($G45:$J45,1,$B46)*C46,NA()))</f>
        <v>#N/A</v>
      </c>
      <c r="L46" s="47" t="e" cm="1">
        <f t="array" ref="L46">IF(OR(C46="",D46=""),NA(),IFERROR(L45/INDEX($G45:$J45,1,$B46)*D46,NA()))</f>
        <v>#N/A</v>
      </c>
      <c r="M46" s="47" t="e" cm="1">
        <f t="array" ref="M46">IF(OR(D46="",E46=""),NA(),IFERROR(M45/INDEX($G45:$J45,1,$B46)*E46,NA()))</f>
        <v>#N/A</v>
      </c>
      <c r="N46" s="48" t="e" cm="1">
        <f t="array" ref="N46">IF(OR(E46="",F46=""),NA(),IFERROR(N45/INDEX($G45:$J45,1,$B46)*F46,NA()))</f>
        <v>#N/A</v>
      </c>
      <c r="P46" s="88"/>
      <c r="Q46"/>
      <c r="R46"/>
      <c r="S46"/>
      <c r="T46"/>
      <c r="U46"/>
      <c r="V46"/>
      <c r="W46"/>
      <c r="X46" s="89"/>
      <c r="Y46"/>
      <c r="Z46"/>
    </row>
    <row r="47" spans="1:26" x14ac:dyDescent="0.3">
      <c r="A47" s="68" t="e">
        <f t="shared" si="2"/>
        <v>#N/A</v>
      </c>
      <c r="B47" s="83"/>
      <c r="C47" s="49" t="str" cm="1">
        <f t="array" ref="C47">IFERROR(INDEX($C$10:$F$13, MATCH($B47, $B$10:$B$13, 0), C$8),"")</f>
        <v/>
      </c>
      <c r="D47" s="47" t="str" cm="1">
        <f t="array" ref="D47">IFERROR(INDEX($C$10:$F$13, MATCH($B47, $B$10:$B$13, 0), D$8),"")</f>
        <v/>
      </c>
      <c r="E47" s="47" t="str" cm="1">
        <f t="array" ref="E47">IFERROR(INDEX($C$10:$F$13, MATCH($B47, $B$10:$B$13, 0), E$8),"")</f>
        <v/>
      </c>
      <c r="F47" s="48" t="str" cm="1">
        <f t="array" ref="F47">IFERROR(INDEX($C$10:$F$13, MATCH($B47, $B$10:$B$13, 0), F$8),"")</f>
        <v/>
      </c>
      <c r="G47" s="49" t="str">
        <f t="shared" si="4"/>
        <v/>
      </c>
      <c r="H47" s="47" t="str">
        <f t="shared" si="4"/>
        <v/>
      </c>
      <c r="I47" s="47" t="str">
        <f t="shared" si="4"/>
        <v/>
      </c>
      <c r="J47" s="48" t="str">
        <f t="shared" si="4"/>
        <v/>
      </c>
      <c r="K47" s="49" t="e" cm="1">
        <f t="array" ref="K47">IF(OR(B47="",C47=""),NA(),IFERROR(K46/INDEX($G46:$J46,1,$B47)*C47,NA()))</f>
        <v>#N/A</v>
      </c>
      <c r="L47" s="47" t="e" cm="1">
        <f t="array" ref="L47">IF(OR(C47="",D47=""),NA(),IFERROR(L46/INDEX($G46:$J46,1,$B47)*D47,NA()))</f>
        <v>#N/A</v>
      </c>
      <c r="M47" s="47" t="e" cm="1">
        <f t="array" ref="M47">IF(OR(D47="",E47=""),NA(),IFERROR(M46/INDEX($G46:$J46,1,$B47)*E47,NA()))</f>
        <v>#N/A</v>
      </c>
      <c r="N47" s="48" t="e" cm="1">
        <f t="array" ref="N47">IF(OR(E47="",F47=""),NA(),IFERROR(N46/INDEX($G46:$J46,1,$B47)*F47,NA()))</f>
        <v>#N/A</v>
      </c>
      <c r="P47" s="88"/>
      <c r="Q47"/>
      <c r="R47"/>
      <c r="S47"/>
      <c r="T47"/>
      <c r="U47"/>
      <c r="V47"/>
      <c r="W47"/>
      <c r="X47" s="89"/>
      <c r="Y47"/>
      <c r="Z47"/>
    </row>
    <row r="48" spans="1:26" x14ac:dyDescent="0.3">
      <c r="A48" s="68" t="e">
        <f t="shared" si="2"/>
        <v>#N/A</v>
      </c>
      <c r="B48" s="83"/>
      <c r="C48" s="49" t="str" cm="1">
        <f t="array" ref="C48">IFERROR(INDEX($C$10:$F$13, MATCH($B48, $B$10:$B$13, 0), C$8),"")</f>
        <v/>
      </c>
      <c r="D48" s="47" t="str" cm="1">
        <f t="array" ref="D48">IFERROR(INDEX($C$10:$F$13, MATCH($B48, $B$10:$B$13, 0), D$8),"")</f>
        <v/>
      </c>
      <c r="E48" s="47" t="str" cm="1">
        <f t="array" ref="E48">IFERROR(INDEX($C$10:$F$13, MATCH($B48, $B$10:$B$13, 0), E$8),"")</f>
        <v/>
      </c>
      <c r="F48" s="48" t="str" cm="1">
        <f t="array" ref="F48">IFERROR(INDEX($C$10:$F$13, MATCH($B48, $B$10:$B$13, 0), F$8),"")</f>
        <v/>
      </c>
      <c r="G48" s="49" t="str">
        <f t="shared" si="4"/>
        <v/>
      </c>
      <c r="H48" s="47" t="str">
        <f t="shared" si="4"/>
        <v/>
      </c>
      <c r="I48" s="47" t="str">
        <f t="shared" si="4"/>
        <v/>
      </c>
      <c r="J48" s="48" t="str">
        <f t="shared" si="4"/>
        <v/>
      </c>
      <c r="K48" s="49" t="e" cm="1">
        <f t="array" ref="K48">IF(OR(B48="",C48=""),NA(),IFERROR(K47/INDEX($G47:$J47,1,$B48)*C48,NA()))</f>
        <v>#N/A</v>
      </c>
      <c r="L48" s="47" t="e" cm="1">
        <f t="array" ref="L48">IF(OR(C48="",D48=""),NA(),IFERROR(L47/INDEX($G47:$J47,1,$B48)*D48,NA()))</f>
        <v>#N/A</v>
      </c>
      <c r="M48" s="47" t="e" cm="1">
        <f t="array" ref="M48">IF(OR(D48="",E48=""),NA(),IFERROR(M47/INDEX($G47:$J47,1,$B48)*E48,NA()))</f>
        <v>#N/A</v>
      </c>
      <c r="N48" s="48" t="e" cm="1">
        <f t="array" ref="N48">IF(OR(E48="",F48=""),NA(),IFERROR(N47/INDEX($G47:$J47,1,$B48)*F48,NA()))</f>
        <v>#N/A</v>
      </c>
      <c r="P48" s="88"/>
      <c r="Q48"/>
      <c r="R48"/>
      <c r="S48"/>
      <c r="T48"/>
      <c r="U48"/>
      <c r="V48"/>
      <c r="W48"/>
      <c r="X48" s="89"/>
      <c r="Y48"/>
      <c r="Z48"/>
    </row>
    <row r="49" spans="1:26" x14ac:dyDescent="0.3">
      <c r="A49" s="68" t="e">
        <f t="shared" si="2"/>
        <v>#N/A</v>
      </c>
      <c r="B49" s="83"/>
      <c r="C49" s="49" t="str" cm="1">
        <f t="array" ref="C49">IFERROR(INDEX($C$10:$F$13, MATCH($B49, $B$10:$B$13, 0), C$8),"")</f>
        <v/>
      </c>
      <c r="D49" s="47" t="str" cm="1">
        <f t="array" ref="D49">IFERROR(INDEX($C$10:$F$13, MATCH($B49, $B$10:$B$13, 0), D$8),"")</f>
        <v/>
      </c>
      <c r="E49" s="47" t="str" cm="1">
        <f t="array" ref="E49">IFERROR(INDEX($C$10:$F$13, MATCH($B49, $B$10:$B$13, 0), E$8),"")</f>
        <v/>
      </c>
      <c r="F49" s="48" t="str" cm="1">
        <f t="array" ref="F49">IFERROR(INDEX($C$10:$F$13, MATCH($B49, $B$10:$B$13, 0), F$8),"")</f>
        <v/>
      </c>
      <c r="G49" s="49" t="str">
        <f t="shared" si="4"/>
        <v/>
      </c>
      <c r="H49" s="47" t="str">
        <f t="shared" si="4"/>
        <v/>
      </c>
      <c r="I49" s="47" t="str">
        <f t="shared" si="4"/>
        <v/>
      </c>
      <c r="J49" s="48" t="str">
        <f t="shared" si="4"/>
        <v/>
      </c>
      <c r="K49" s="49" t="e" cm="1">
        <f t="array" ref="K49">IF(OR(B49="",C49=""),NA(),IFERROR(K48/INDEX($G48:$J48,1,$B49)*C49,NA()))</f>
        <v>#N/A</v>
      </c>
      <c r="L49" s="47" t="e" cm="1">
        <f t="array" ref="L49">IF(OR(C49="",D49=""),NA(),IFERROR(L48/INDEX($G48:$J48,1,$B49)*D49,NA()))</f>
        <v>#N/A</v>
      </c>
      <c r="M49" s="47" t="e" cm="1">
        <f t="array" ref="M49">IF(OR(D49="",E49=""),NA(),IFERROR(M48/INDEX($G48:$J48,1,$B49)*E49,NA()))</f>
        <v>#N/A</v>
      </c>
      <c r="N49" s="48" t="e" cm="1">
        <f t="array" ref="N49">IF(OR(E49="",F49=""),NA(),IFERROR(N48/INDEX($G48:$J48,1,$B49)*F49,NA()))</f>
        <v>#N/A</v>
      </c>
      <c r="P49" s="88"/>
      <c r="Q49"/>
      <c r="R49"/>
      <c r="S49"/>
      <c r="T49"/>
      <c r="U49"/>
      <c r="V49"/>
      <c r="W49"/>
      <c r="X49" s="89"/>
      <c r="Y49"/>
      <c r="Z49"/>
    </row>
    <row r="50" spans="1:26" x14ac:dyDescent="0.3">
      <c r="A50" s="68" t="e">
        <f t="shared" si="2"/>
        <v>#N/A</v>
      </c>
      <c r="B50" s="83"/>
      <c r="C50" s="49" t="str" cm="1">
        <f t="array" ref="C50">IFERROR(INDEX($C$10:$F$13, MATCH($B50, $B$10:$B$13, 0), C$8),"")</f>
        <v/>
      </c>
      <c r="D50" s="47" t="str" cm="1">
        <f t="array" ref="D50">IFERROR(INDEX($C$10:$F$13, MATCH($B50, $B$10:$B$13, 0), D$8),"")</f>
        <v/>
      </c>
      <c r="E50" s="47" t="str" cm="1">
        <f t="array" ref="E50">IFERROR(INDEX($C$10:$F$13, MATCH($B50, $B$10:$B$13, 0), E$8),"")</f>
        <v/>
      </c>
      <c r="F50" s="48" t="str" cm="1">
        <f t="array" ref="F50">IFERROR(INDEX($C$10:$F$13, MATCH($B50, $B$10:$B$13, 0), F$8),"")</f>
        <v/>
      </c>
      <c r="G50" s="49" t="str">
        <f t="shared" si="4"/>
        <v/>
      </c>
      <c r="H50" s="47" t="str">
        <f t="shared" si="4"/>
        <v/>
      </c>
      <c r="I50" s="47" t="str">
        <f t="shared" si="4"/>
        <v/>
      </c>
      <c r="J50" s="48" t="str">
        <f t="shared" si="4"/>
        <v/>
      </c>
      <c r="K50" s="49" t="e" cm="1">
        <f t="array" ref="K50">IF(OR(B50="",C50=""),NA(),IFERROR(K49/INDEX($G49:$J49,1,$B50)*C50,NA()))</f>
        <v>#N/A</v>
      </c>
      <c r="L50" s="47" t="e" cm="1">
        <f t="array" ref="L50">IF(OR(C50="",D50=""),NA(),IFERROR(L49/INDEX($G49:$J49,1,$B50)*D50,NA()))</f>
        <v>#N/A</v>
      </c>
      <c r="M50" s="47" t="e" cm="1">
        <f t="array" ref="M50">IF(OR(D50="",E50=""),NA(),IFERROR(M49/INDEX($G49:$J49,1,$B50)*E50,NA()))</f>
        <v>#N/A</v>
      </c>
      <c r="N50" s="48" t="e" cm="1">
        <f t="array" ref="N50">IF(OR(E50="",F50=""),NA(),IFERROR(N49/INDEX($G49:$J49,1,$B50)*F50,NA()))</f>
        <v>#N/A</v>
      </c>
      <c r="P50" s="88"/>
      <c r="Q50"/>
      <c r="R50"/>
      <c r="S50"/>
      <c r="T50"/>
      <c r="U50"/>
      <c r="V50"/>
      <c r="W50"/>
      <c r="X50" s="89"/>
      <c r="Y50"/>
      <c r="Z50"/>
    </row>
    <row r="51" spans="1:26" ht="15" thickBot="1" x14ac:dyDescent="0.35">
      <c r="A51" s="68" t="e">
        <f t="shared" si="2"/>
        <v>#N/A</v>
      </c>
      <c r="B51" s="83"/>
      <c r="C51" s="49" t="str" cm="1">
        <f t="array" ref="C51">IFERROR(INDEX($C$10:$F$13, MATCH($B51, $B$10:$B$13, 0), C$8),"")</f>
        <v/>
      </c>
      <c r="D51" s="47" t="str" cm="1">
        <f t="array" ref="D51">IFERROR(INDEX($C$10:$F$13, MATCH($B51, $B$10:$B$13, 0), D$8),"")</f>
        <v/>
      </c>
      <c r="E51" s="47" t="str" cm="1">
        <f t="array" ref="E51">IFERROR(INDEX($C$10:$F$13, MATCH($B51, $B$10:$B$13, 0), E$8),"")</f>
        <v/>
      </c>
      <c r="F51" s="48" t="str" cm="1">
        <f t="array" ref="F51">IFERROR(INDEX($C$10:$F$13, MATCH($B51, $B$10:$B$13, 0), F$8),"")</f>
        <v/>
      </c>
      <c r="G51" s="49" t="str">
        <f t="shared" si="4"/>
        <v/>
      </c>
      <c r="H51" s="47" t="str">
        <f t="shared" si="4"/>
        <v/>
      </c>
      <c r="I51" s="47" t="str">
        <f t="shared" si="4"/>
        <v/>
      </c>
      <c r="J51" s="48" t="str">
        <f t="shared" si="4"/>
        <v/>
      </c>
      <c r="K51" s="49" t="e" cm="1">
        <f t="array" ref="K51">IF(OR(B51="",C51=""),NA(),IFERROR(K50/INDEX($G50:$J50,1,$B51)*C51,NA()))</f>
        <v>#N/A</v>
      </c>
      <c r="L51" s="47" t="e" cm="1">
        <f t="array" ref="L51">IF(OR(C51="",D51=""),NA(),IFERROR(L50/INDEX($G50:$J50,1,$B51)*D51,NA()))</f>
        <v>#N/A</v>
      </c>
      <c r="M51" s="47" t="e" cm="1">
        <f t="array" ref="M51">IF(OR(D51="",E51=""),NA(),IFERROR(M50/INDEX($G50:$J50,1,$B51)*E51,NA()))</f>
        <v>#N/A</v>
      </c>
      <c r="N51" s="48" t="e" cm="1">
        <f t="array" ref="N51">IF(OR(E51="",F51=""),NA(),IFERROR(N50/INDEX($G50:$J50,1,$B51)*F51,NA()))</f>
        <v>#N/A</v>
      </c>
      <c r="P51" s="90"/>
      <c r="Q51" s="91"/>
      <c r="R51" s="91"/>
      <c r="S51" s="91"/>
      <c r="T51" s="91"/>
      <c r="U51" s="91"/>
      <c r="V51" s="91"/>
      <c r="W51" s="91"/>
      <c r="X51" s="92"/>
      <c r="Y51"/>
    </row>
    <row r="52" spans="1:26" x14ac:dyDescent="0.3">
      <c r="A52" s="68" t="e">
        <f t="shared" si="2"/>
        <v>#N/A</v>
      </c>
      <c r="B52" s="83"/>
      <c r="C52" s="49" t="str" cm="1">
        <f t="array" ref="C52">IFERROR(INDEX($C$10:$F$13, MATCH($B52, $B$10:$B$13, 0), C$8),"")</f>
        <v/>
      </c>
      <c r="D52" s="47" t="str" cm="1">
        <f t="array" ref="D52">IFERROR(INDEX($C$10:$F$13, MATCH($B52, $B$10:$B$13, 0), D$8),"")</f>
        <v/>
      </c>
      <c r="E52" s="47" t="str" cm="1">
        <f t="array" ref="E52">IFERROR(INDEX($C$10:$F$13, MATCH($B52, $B$10:$B$13, 0), E$8),"")</f>
        <v/>
      </c>
      <c r="F52" s="48" t="str" cm="1">
        <f t="array" ref="F52">IFERROR(INDEX($C$10:$F$13, MATCH($B52, $B$10:$B$13, 0), F$8),"")</f>
        <v/>
      </c>
      <c r="G52" s="49" t="str">
        <f t="shared" si="4"/>
        <v/>
      </c>
      <c r="H52" s="47" t="str">
        <f t="shared" si="4"/>
        <v/>
      </c>
      <c r="I52" s="47" t="str">
        <f t="shared" si="4"/>
        <v/>
      </c>
      <c r="J52" s="48" t="str">
        <f t="shared" si="4"/>
        <v/>
      </c>
      <c r="K52" s="49" t="e" cm="1">
        <f t="array" ref="K52">IF(OR(B52="",C52=""),NA(),IFERROR(K51/INDEX($G51:$J51,1,$B52)*C52,NA()))</f>
        <v>#N/A</v>
      </c>
      <c r="L52" s="47" t="e" cm="1">
        <f t="array" ref="L52">IF(OR(C52="",D52=""),NA(),IFERROR(L51/INDEX($G51:$J51,1,$B52)*D52,NA()))</f>
        <v>#N/A</v>
      </c>
      <c r="M52" s="47" t="e" cm="1">
        <f t="array" ref="M52">IF(OR(D52="",E52=""),NA(),IFERROR(M51/INDEX($G51:$J51,1,$B52)*E52,NA()))</f>
        <v>#N/A</v>
      </c>
      <c r="N52" s="48" t="e" cm="1">
        <f t="array" ref="N52">IF(OR(E52="",F52=""),NA(),IFERROR(N51/INDEX($G51:$J51,1,$B52)*F52,NA()))</f>
        <v>#N/A</v>
      </c>
    </row>
    <row r="53" spans="1:26" x14ac:dyDescent="0.3">
      <c r="A53" s="68" t="e">
        <f t="shared" si="2"/>
        <v>#N/A</v>
      </c>
      <c r="B53" s="83"/>
      <c r="C53" s="49" t="str" cm="1">
        <f t="array" ref="C53">IFERROR(INDEX($C$10:$F$13, MATCH($B53, $B$10:$B$13, 0), C$8),"")</f>
        <v/>
      </c>
      <c r="D53" s="47" t="str" cm="1">
        <f t="array" ref="D53">IFERROR(INDEX($C$10:$F$13, MATCH($B53, $B$10:$B$13, 0), D$8),"")</f>
        <v/>
      </c>
      <c r="E53" s="47" t="str" cm="1">
        <f t="array" ref="E53">IFERROR(INDEX($C$10:$F$13, MATCH($B53, $B$10:$B$13, 0), E$8),"")</f>
        <v/>
      </c>
      <c r="F53" s="48" t="str" cm="1">
        <f t="array" ref="F53">IFERROR(INDEX($C$10:$F$13, MATCH($B53, $B$10:$B$13, 0), F$8),"")</f>
        <v/>
      </c>
      <c r="G53" s="49" t="str">
        <f t="shared" si="4"/>
        <v/>
      </c>
      <c r="H53" s="47" t="str">
        <f t="shared" si="4"/>
        <v/>
      </c>
      <c r="I53" s="47" t="str">
        <f t="shared" si="4"/>
        <v/>
      </c>
      <c r="J53" s="48" t="str">
        <f t="shared" si="4"/>
        <v/>
      </c>
      <c r="K53" s="49" t="e" cm="1">
        <f t="array" ref="K53">IF(OR(B53="",C53=""),NA(),IFERROR(K52/INDEX($G52:$J52,1,$B53)*C53,NA()))</f>
        <v>#N/A</v>
      </c>
      <c r="L53" s="47" t="e" cm="1">
        <f t="array" ref="L53">IF(OR(C53="",D53=""),NA(),IFERROR(L52/INDEX($G52:$J52,1,$B53)*D53,NA()))</f>
        <v>#N/A</v>
      </c>
      <c r="M53" s="47" t="e" cm="1">
        <f t="array" ref="M53">IF(OR(D53="",E53=""),NA(),IFERROR(M52/INDEX($G52:$J52,1,$B53)*E53,NA()))</f>
        <v>#N/A</v>
      </c>
      <c r="N53" s="48" t="e" cm="1">
        <f t="array" ref="N53">IF(OR(E53="",F53=""),NA(),IFERROR(N52/INDEX($G52:$J52,1,$B53)*F53,NA()))</f>
        <v>#N/A</v>
      </c>
    </row>
    <row r="54" spans="1:26" x14ac:dyDescent="0.3">
      <c r="A54" s="68" t="e">
        <f t="shared" si="2"/>
        <v>#N/A</v>
      </c>
      <c r="B54" s="83"/>
      <c r="C54" s="49" t="str" cm="1">
        <f t="array" ref="C54">IFERROR(INDEX($C$10:$F$13, MATCH($B54, $B$10:$B$13, 0), C$8),"")</f>
        <v/>
      </c>
      <c r="D54" s="47" t="str" cm="1">
        <f t="array" ref="D54">IFERROR(INDEX($C$10:$F$13, MATCH($B54, $B$10:$B$13, 0), D$8),"")</f>
        <v/>
      </c>
      <c r="E54" s="47" t="str" cm="1">
        <f t="array" ref="E54">IFERROR(INDEX($C$10:$F$13, MATCH($B54, $B$10:$B$13, 0), E$8),"")</f>
        <v/>
      </c>
      <c r="F54" s="48" t="str" cm="1">
        <f t="array" ref="F54">IFERROR(INDEX($C$10:$F$13, MATCH($B54, $B$10:$B$13, 0), F$8),"")</f>
        <v/>
      </c>
      <c r="G54" s="49" t="str">
        <f t="shared" si="4"/>
        <v/>
      </c>
      <c r="H54" s="47" t="str">
        <f t="shared" si="4"/>
        <v/>
      </c>
      <c r="I54" s="47" t="str">
        <f t="shared" si="4"/>
        <v/>
      </c>
      <c r="J54" s="48" t="str">
        <f t="shared" si="4"/>
        <v/>
      </c>
      <c r="K54" s="49" t="e" cm="1">
        <f t="array" ref="K54">IF(OR(B54="",C54=""),NA(),IFERROR(K53/INDEX($G53:$J53,1,$B54)*C54,NA()))</f>
        <v>#N/A</v>
      </c>
      <c r="L54" s="47" t="e" cm="1">
        <f t="array" ref="L54">IF(OR(C54="",D54=""),NA(),IFERROR(L53/INDEX($G53:$J53,1,$B54)*D54,NA()))</f>
        <v>#N/A</v>
      </c>
      <c r="M54" s="47" t="e" cm="1">
        <f t="array" ref="M54">IF(OR(D54="",E54=""),NA(),IFERROR(M53/INDEX($G53:$J53,1,$B54)*E54,NA()))</f>
        <v>#N/A</v>
      </c>
      <c r="N54" s="48" t="e" cm="1">
        <f t="array" ref="N54">IF(OR(E54="",F54=""),NA(),IFERROR(N53/INDEX($G53:$J53,1,$B54)*F54,NA()))</f>
        <v>#N/A</v>
      </c>
    </row>
    <row r="55" spans="1:26" x14ac:dyDescent="0.3">
      <c r="A55" s="68" t="e">
        <f t="shared" si="2"/>
        <v>#N/A</v>
      </c>
      <c r="B55" s="83"/>
      <c r="C55" s="49" t="str" cm="1">
        <f t="array" ref="C55">IFERROR(INDEX($C$10:$F$13, MATCH($B55, $B$10:$B$13, 0), C$8),"")</f>
        <v/>
      </c>
      <c r="D55" s="47" t="str" cm="1">
        <f t="array" ref="D55">IFERROR(INDEX($C$10:$F$13, MATCH($B55, $B$10:$B$13, 0), D$8),"")</f>
        <v/>
      </c>
      <c r="E55" s="47" t="str" cm="1">
        <f t="array" ref="E55">IFERROR(INDEX($C$10:$F$13, MATCH($B55, $B$10:$B$13, 0), E$8),"")</f>
        <v/>
      </c>
      <c r="F55" s="48" t="str" cm="1">
        <f t="array" ref="F55">IFERROR(INDEX($C$10:$F$13, MATCH($B55, $B$10:$B$13, 0), F$8),"")</f>
        <v/>
      </c>
      <c r="G55" s="49" t="str">
        <f t="shared" si="4"/>
        <v/>
      </c>
      <c r="H55" s="47" t="str">
        <f t="shared" si="4"/>
        <v/>
      </c>
      <c r="I55" s="47" t="str">
        <f t="shared" si="4"/>
        <v/>
      </c>
      <c r="J55" s="48" t="str">
        <f t="shared" si="4"/>
        <v/>
      </c>
      <c r="K55" s="49" t="e" cm="1">
        <f t="array" ref="K55">IF(OR(B55="",C55=""),NA(),IFERROR(K54/INDEX($G54:$J54,1,$B55)*C55,NA()))</f>
        <v>#N/A</v>
      </c>
      <c r="L55" s="47" t="e" cm="1">
        <f t="array" ref="L55">IF(OR(C55="",D55=""),NA(),IFERROR(L54/INDEX($G54:$J54,1,$B55)*D55,NA()))</f>
        <v>#N/A</v>
      </c>
      <c r="M55" s="47" t="e" cm="1">
        <f t="array" ref="M55">IF(OR(D55="",E55=""),NA(),IFERROR(M54/INDEX($G54:$J54,1,$B55)*E55,NA()))</f>
        <v>#N/A</v>
      </c>
      <c r="N55" s="48" t="e" cm="1">
        <f t="array" ref="N55">IF(OR(E55="",F55=""),NA(),IFERROR(N54/INDEX($G54:$J54,1,$B55)*F55,NA()))</f>
        <v>#N/A</v>
      </c>
    </row>
    <row r="56" spans="1:26" x14ac:dyDescent="0.3">
      <c r="A56" s="68" t="e">
        <f t="shared" si="2"/>
        <v>#N/A</v>
      </c>
      <c r="B56" s="83"/>
      <c r="C56" s="49" t="str" cm="1">
        <f t="array" ref="C56">IFERROR(INDEX($C$10:$F$13, MATCH($B56, $B$10:$B$13, 0), C$8),"")</f>
        <v/>
      </c>
      <c r="D56" s="47" t="str" cm="1">
        <f t="array" ref="D56">IFERROR(INDEX($C$10:$F$13, MATCH($B56, $B$10:$B$13, 0), D$8),"")</f>
        <v/>
      </c>
      <c r="E56" s="47" t="str" cm="1">
        <f t="array" ref="E56">IFERROR(INDEX($C$10:$F$13, MATCH($B56, $B$10:$B$13, 0), E$8),"")</f>
        <v/>
      </c>
      <c r="F56" s="48" t="str" cm="1">
        <f t="array" ref="F56">IFERROR(INDEX($C$10:$F$13, MATCH($B56, $B$10:$B$13, 0), F$8),"")</f>
        <v/>
      </c>
      <c r="G56" s="49" t="str">
        <f t="shared" si="4"/>
        <v/>
      </c>
      <c r="H56" s="47" t="str">
        <f t="shared" si="4"/>
        <v/>
      </c>
      <c r="I56" s="47" t="str">
        <f t="shared" si="4"/>
        <v/>
      </c>
      <c r="J56" s="48" t="str">
        <f t="shared" si="4"/>
        <v/>
      </c>
      <c r="K56" s="49" t="e" cm="1">
        <f t="array" ref="K56">IF(OR(B56="",C56=""),NA(),IFERROR(K55/INDEX($G55:$J55,1,$B56)*C56,NA()))</f>
        <v>#N/A</v>
      </c>
      <c r="L56" s="47" t="e" cm="1">
        <f t="array" ref="L56">IF(OR(C56="",D56=""),NA(),IFERROR(L55/INDEX($G55:$J55,1,$B56)*D56,NA()))</f>
        <v>#N/A</v>
      </c>
      <c r="M56" s="47" t="e" cm="1">
        <f t="array" ref="M56">IF(OR(D56="",E56=""),NA(),IFERROR(M55/INDEX($G55:$J55,1,$B56)*E56,NA()))</f>
        <v>#N/A</v>
      </c>
      <c r="N56" s="48" t="e" cm="1">
        <f t="array" ref="N56">IF(OR(E56="",F56=""),NA(),IFERROR(N55/INDEX($G55:$J55,1,$B56)*F56,NA()))</f>
        <v>#N/A</v>
      </c>
    </row>
    <row r="57" spans="1:26" x14ac:dyDescent="0.3">
      <c r="A57" s="68" t="e">
        <f t="shared" si="2"/>
        <v>#N/A</v>
      </c>
      <c r="B57" s="83"/>
      <c r="C57" s="49" t="str" cm="1">
        <f t="array" ref="C57">IFERROR(INDEX($C$10:$F$13, MATCH($B57, $B$10:$B$13, 0), C$8),"")</f>
        <v/>
      </c>
      <c r="D57" s="47" t="str" cm="1">
        <f t="array" ref="D57">IFERROR(INDEX($C$10:$F$13, MATCH($B57, $B$10:$B$13, 0), D$8),"")</f>
        <v/>
      </c>
      <c r="E57" s="47" t="str" cm="1">
        <f t="array" ref="E57">IFERROR(INDEX($C$10:$F$13, MATCH($B57, $B$10:$B$13, 0), E$8),"")</f>
        <v/>
      </c>
      <c r="F57" s="48" t="str" cm="1">
        <f t="array" ref="F57">IFERROR(INDEX($C$10:$F$13, MATCH($B57, $B$10:$B$13, 0), F$8),"")</f>
        <v/>
      </c>
      <c r="G57" s="49" t="str">
        <f t="shared" si="4"/>
        <v/>
      </c>
      <c r="H57" s="47" t="str">
        <f t="shared" si="4"/>
        <v/>
      </c>
      <c r="I57" s="47" t="str">
        <f t="shared" si="4"/>
        <v/>
      </c>
      <c r="J57" s="48" t="str">
        <f t="shared" si="4"/>
        <v/>
      </c>
      <c r="K57" s="49" t="e" cm="1">
        <f t="array" ref="K57">IF(OR(B57="",C57=""),NA(),IFERROR(K56/INDEX($G56:$J56,1,$B57)*C57,NA()))</f>
        <v>#N/A</v>
      </c>
      <c r="L57" s="47" t="e" cm="1">
        <f t="array" ref="L57">IF(OR(C57="",D57=""),NA(),IFERROR(L56/INDEX($G56:$J56,1,$B57)*D57,NA()))</f>
        <v>#N/A</v>
      </c>
      <c r="M57" s="47" t="e" cm="1">
        <f t="array" ref="M57">IF(OR(D57="",E57=""),NA(),IFERROR(M56/INDEX($G56:$J56,1,$B57)*E57,NA()))</f>
        <v>#N/A</v>
      </c>
      <c r="N57" s="48" t="e" cm="1">
        <f t="array" ref="N57">IF(OR(E57="",F57=""),NA(),IFERROR(N56/INDEX($G56:$J56,1,$B57)*F57,NA()))</f>
        <v>#N/A</v>
      </c>
    </row>
    <row r="58" spans="1:26" x14ac:dyDescent="0.3">
      <c r="A58" s="68" t="e">
        <f t="shared" si="2"/>
        <v>#N/A</v>
      </c>
      <c r="B58" s="83"/>
      <c r="C58" s="49" t="str" cm="1">
        <f t="array" ref="C58">IFERROR(INDEX($C$10:$F$13, MATCH($B58, $B$10:$B$13, 0), C$8),"")</f>
        <v/>
      </c>
      <c r="D58" s="47" t="str" cm="1">
        <f t="array" ref="D58">IFERROR(INDEX($C$10:$F$13, MATCH($B58, $B$10:$B$13, 0), D$8),"")</f>
        <v/>
      </c>
      <c r="E58" s="47" t="str" cm="1">
        <f t="array" ref="E58">IFERROR(INDEX($C$10:$F$13, MATCH($B58, $B$10:$B$13, 0), E$8),"")</f>
        <v/>
      </c>
      <c r="F58" s="48" t="str" cm="1">
        <f t="array" ref="F58">IFERROR(INDEX($C$10:$F$13, MATCH($B58, $B$10:$B$13, 0), F$8),"")</f>
        <v/>
      </c>
      <c r="G58" s="49" t="str">
        <f t="shared" si="4"/>
        <v/>
      </c>
      <c r="H58" s="47" t="str">
        <f t="shared" si="4"/>
        <v/>
      </c>
      <c r="I58" s="47" t="str">
        <f t="shared" si="4"/>
        <v/>
      </c>
      <c r="J58" s="48" t="str">
        <f t="shared" si="4"/>
        <v/>
      </c>
      <c r="K58" s="49" t="e" cm="1">
        <f t="array" ref="K58">IF(OR(B58="",C58=""),NA(),IFERROR(K57/INDEX($G57:$J57,1,$B58)*C58,NA()))</f>
        <v>#N/A</v>
      </c>
      <c r="L58" s="47" t="e" cm="1">
        <f t="array" ref="L58">IF(OR(C58="",D58=""),NA(),IFERROR(L57/INDEX($G57:$J57,1,$B58)*D58,NA()))</f>
        <v>#N/A</v>
      </c>
      <c r="M58" s="47" t="e" cm="1">
        <f t="array" ref="M58">IF(OR(D58="",E58=""),NA(),IFERROR(M57/INDEX($G57:$J57,1,$B58)*E58,NA()))</f>
        <v>#N/A</v>
      </c>
      <c r="N58" s="48" t="e" cm="1">
        <f t="array" ref="N58">IF(OR(E58="",F58=""),NA(),IFERROR(N57/INDEX($G57:$J57,1,$B58)*F58,NA()))</f>
        <v>#N/A</v>
      </c>
    </row>
    <row r="59" spans="1:26" x14ac:dyDescent="0.3">
      <c r="A59" s="68" t="e">
        <f t="shared" si="2"/>
        <v>#N/A</v>
      </c>
      <c r="B59" s="83"/>
      <c r="C59" s="49" t="str" cm="1">
        <f t="array" ref="C59">IFERROR(INDEX($C$10:$F$13, MATCH($B59, $B$10:$B$13, 0), C$8),"")</f>
        <v/>
      </c>
      <c r="D59" s="47" t="str" cm="1">
        <f t="array" ref="D59">IFERROR(INDEX($C$10:$F$13, MATCH($B59, $B$10:$B$13, 0), D$8),"")</f>
        <v/>
      </c>
      <c r="E59" s="47" t="str" cm="1">
        <f t="array" ref="E59">IFERROR(INDEX($C$10:$F$13, MATCH($B59, $B$10:$B$13, 0), E$8),"")</f>
        <v/>
      </c>
      <c r="F59" s="48" t="str" cm="1">
        <f t="array" ref="F59">IFERROR(INDEX($C$10:$F$13, MATCH($B59, $B$10:$B$13, 0), F$8),"")</f>
        <v/>
      </c>
      <c r="G59" s="49" t="str">
        <f t="shared" si="4"/>
        <v/>
      </c>
      <c r="H59" s="47" t="str">
        <f t="shared" si="4"/>
        <v/>
      </c>
      <c r="I59" s="47" t="str">
        <f t="shared" si="4"/>
        <v/>
      </c>
      <c r="J59" s="48" t="str">
        <f t="shared" si="4"/>
        <v/>
      </c>
      <c r="K59" s="49" t="e" cm="1">
        <f t="array" ref="K59">IF(OR(B59="",C59=""),NA(),IFERROR(K58/INDEX($G58:$J58,1,$B59)*C59,NA()))</f>
        <v>#N/A</v>
      </c>
      <c r="L59" s="47" t="e" cm="1">
        <f t="array" ref="L59">IF(OR(C59="",D59=""),NA(),IFERROR(L58/INDEX($G58:$J58,1,$B59)*D59,NA()))</f>
        <v>#N/A</v>
      </c>
      <c r="M59" s="47" t="e" cm="1">
        <f t="array" ref="M59">IF(OR(D59="",E59=""),NA(),IFERROR(M58/INDEX($G58:$J58,1,$B59)*E59,NA()))</f>
        <v>#N/A</v>
      </c>
      <c r="N59" s="48" t="e" cm="1">
        <f t="array" ref="N59">IF(OR(E59="",F59=""),NA(),IFERROR(N58/INDEX($G58:$J58,1,$B59)*F59,NA()))</f>
        <v>#N/A</v>
      </c>
    </row>
    <row r="60" spans="1:26" x14ac:dyDescent="0.3">
      <c r="A60" s="68" t="e">
        <f t="shared" si="2"/>
        <v>#N/A</v>
      </c>
      <c r="B60" s="83"/>
      <c r="C60" s="49" t="str" cm="1">
        <f t="array" ref="C60">IFERROR(INDEX($C$10:$F$13, MATCH($B60, $B$10:$B$13, 0), C$8),"")</f>
        <v/>
      </c>
      <c r="D60" s="47" t="str" cm="1">
        <f t="array" ref="D60">IFERROR(INDEX($C$10:$F$13, MATCH($B60, $B$10:$B$13, 0), D$8),"")</f>
        <v/>
      </c>
      <c r="E60" s="47" t="str" cm="1">
        <f t="array" ref="E60">IFERROR(INDEX($C$10:$F$13, MATCH($B60, $B$10:$B$13, 0), E$8),"")</f>
        <v/>
      </c>
      <c r="F60" s="48" t="str" cm="1">
        <f t="array" ref="F60">IFERROR(INDEX($C$10:$F$13, MATCH($B60, $B$10:$B$13, 0), F$8),"")</f>
        <v/>
      </c>
      <c r="G60" s="49" t="str">
        <f t="shared" si="4"/>
        <v/>
      </c>
      <c r="H60" s="47" t="str">
        <f t="shared" si="4"/>
        <v/>
      </c>
      <c r="I60" s="47" t="str">
        <f t="shared" si="4"/>
        <v/>
      </c>
      <c r="J60" s="48" t="str">
        <f t="shared" si="4"/>
        <v/>
      </c>
      <c r="K60" s="49" t="e" cm="1">
        <f t="array" ref="K60">IF(OR(B60="",C60=""),NA(),IFERROR(K59/INDEX($G59:$J59,1,$B60)*C60,NA()))</f>
        <v>#N/A</v>
      </c>
      <c r="L60" s="47" t="e" cm="1">
        <f t="array" ref="L60">IF(OR(C60="",D60=""),NA(),IFERROR(L59/INDEX($G59:$J59,1,$B60)*D60,NA()))</f>
        <v>#N/A</v>
      </c>
      <c r="M60" s="47" t="e" cm="1">
        <f t="array" ref="M60">IF(OR(D60="",E60=""),NA(),IFERROR(M59/INDEX($G59:$J59,1,$B60)*E60,NA()))</f>
        <v>#N/A</v>
      </c>
      <c r="N60" s="48" t="e" cm="1">
        <f t="array" ref="N60">IF(OR(E60="",F60=""),NA(),IFERROR(N59/INDEX($G59:$J59,1,$B60)*F60,NA()))</f>
        <v>#N/A</v>
      </c>
    </row>
    <row r="61" spans="1:26" x14ac:dyDescent="0.3">
      <c r="A61" s="68" t="e">
        <f t="shared" si="2"/>
        <v>#N/A</v>
      </c>
      <c r="B61" s="83"/>
      <c r="C61" s="49" t="str" cm="1">
        <f t="array" ref="C61">IFERROR(INDEX($C$10:$F$13, MATCH($B61, $B$10:$B$13, 0), C$8),"")</f>
        <v/>
      </c>
      <c r="D61" s="47" t="str" cm="1">
        <f t="array" ref="D61">IFERROR(INDEX($C$10:$F$13, MATCH($B61, $B$10:$B$13, 0), D$8),"")</f>
        <v/>
      </c>
      <c r="E61" s="47" t="str" cm="1">
        <f t="array" ref="E61">IFERROR(INDEX($C$10:$F$13, MATCH($B61, $B$10:$B$13, 0), E$8),"")</f>
        <v/>
      </c>
      <c r="F61" s="48" t="str" cm="1">
        <f t="array" ref="F61">IFERROR(INDEX($C$10:$F$13, MATCH($B61, $B$10:$B$13, 0), F$8),"")</f>
        <v/>
      </c>
      <c r="G61" s="49" t="str">
        <f t="shared" si="4"/>
        <v/>
      </c>
      <c r="H61" s="47" t="str">
        <f t="shared" si="4"/>
        <v/>
      </c>
      <c r="I61" s="47" t="str">
        <f t="shared" si="4"/>
        <v/>
      </c>
      <c r="J61" s="48" t="str">
        <f t="shared" si="4"/>
        <v/>
      </c>
      <c r="K61" s="49" t="e" cm="1">
        <f t="array" ref="K61">IF(OR(B61="",C61=""),NA(),IFERROR(K60/INDEX($G60:$J60,1,$B61)*C61,NA()))</f>
        <v>#N/A</v>
      </c>
      <c r="L61" s="47" t="e" cm="1">
        <f t="array" ref="L61">IF(OR(C61="",D61=""),NA(),IFERROR(L60/INDEX($G60:$J60,1,$B61)*D61,NA()))</f>
        <v>#N/A</v>
      </c>
      <c r="M61" s="47" t="e" cm="1">
        <f t="array" ref="M61">IF(OR(D61="",E61=""),NA(),IFERROR(M60/INDEX($G60:$J60,1,$B61)*E61,NA()))</f>
        <v>#N/A</v>
      </c>
      <c r="N61" s="48" t="e" cm="1">
        <f t="array" ref="N61">IF(OR(E61="",F61=""),NA(),IFERROR(N60/INDEX($G60:$J60,1,$B61)*F61,NA()))</f>
        <v>#N/A</v>
      </c>
    </row>
    <row r="62" spans="1:26" x14ac:dyDescent="0.3">
      <c r="A62" s="68" t="e">
        <f t="shared" si="2"/>
        <v>#N/A</v>
      </c>
      <c r="B62" s="83"/>
      <c r="C62" s="49" t="str" cm="1">
        <f t="array" ref="C62">IFERROR(INDEX($C$10:$F$13, MATCH($B62, $B$10:$B$13, 0), C$8),"")</f>
        <v/>
      </c>
      <c r="D62" s="47" t="str" cm="1">
        <f t="array" ref="D62">IFERROR(INDEX($C$10:$F$13, MATCH($B62, $B$10:$B$13, 0), D$8),"")</f>
        <v/>
      </c>
      <c r="E62" s="47" t="str" cm="1">
        <f t="array" ref="E62">IFERROR(INDEX($C$10:$F$13, MATCH($B62, $B$10:$B$13, 0), E$8),"")</f>
        <v/>
      </c>
      <c r="F62" s="48" t="str" cm="1">
        <f t="array" ref="F62">IFERROR(INDEX($C$10:$F$13, MATCH($B62, $B$10:$B$13, 0), F$8),"")</f>
        <v/>
      </c>
      <c r="G62" s="49" t="str">
        <f t="shared" si="4"/>
        <v/>
      </c>
      <c r="H62" s="47" t="str">
        <f t="shared" si="4"/>
        <v/>
      </c>
      <c r="I62" s="47" t="str">
        <f t="shared" si="4"/>
        <v/>
      </c>
      <c r="J62" s="48" t="str">
        <f t="shared" si="4"/>
        <v/>
      </c>
      <c r="K62" s="49" t="e" cm="1">
        <f t="array" ref="K62">IF(OR(B62="",C62=""),NA(),IFERROR(K61/INDEX($G61:$J61,1,$B62)*C62,NA()))</f>
        <v>#N/A</v>
      </c>
      <c r="L62" s="47" t="e" cm="1">
        <f t="array" ref="L62">IF(OR(C62="",D62=""),NA(),IFERROR(L61/INDEX($G61:$J61,1,$B62)*D62,NA()))</f>
        <v>#N/A</v>
      </c>
      <c r="M62" s="47" t="e" cm="1">
        <f t="array" ref="M62">IF(OR(D62="",E62=""),NA(),IFERROR(M61/INDEX($G61:$J61,1,$B62)*E62,NA()))</f>
        <v>#N/A</v>
      </c>
      <c r="N62" s="48" t="e" cm="1">
        <f t="array" ref="N62">IF(OR(E62="",F62=""),NA(),IFERROR(N61/INDEX($G61:$J61,1,$B62)*F62,NA()))</f>
        <v>#N/A</v>
      </c>
    </row>
    <row r="63" spans="1:26" x14ac:dyDescent="0.3">
      <c r="A63" s="68" t="e">
        <f t="shared" si="2"/>
        <v>#N/A</v>
      </c>
      <c r="B63" s="83"/>
      <c r="C63" s="49" t="str" cm="1">
        <f t="array" ref="C63">IFERROR(INDEX($C$10:$F$13, MATCH($B63, $B$10:$B$13, 0), C$8),"")</f>
        <v/>
      </c>
      <c r="D63" s="47" t="str" cm="1">
        <f t="array" ref="D63">IFERROR(INDEX($C$10:$F$13, MATCH($B63, $B$10:$B$13, 0), D$8),"")</f>
        <v/>
      </c>
      <c r="E63" s="47" t="str" cm="1">
        <f t="array" ref="E63">IFERROR(INDEX($C$10:$F$13, MATCH($B63, $B$10:$B$13, 0), E$8),"")</f>
        <v/>
      </c>
      <c r="F63" s="48" t="str" cm="1">
        <f t="array" ref="F63">IFERROR(INDEX($C$10:$F$13, MATCH($B63, $B$10:$B$13, 0), F$8),"")</f>
        <v/>
      </c>
      <c r="G63" s="49" t="str">
        <f t="shared" si="4"/>
        <v/>
      </c>
      <c r="H63" s="47" t="str">
        <f t="shared" si="4"/>
        <v/>
      </c>
      <c r="I63" s="47" t="str">
        <f t="shared" si="4"/>
        <v/>
      </c>
      <c r="J63" s="48" t="str">
        <f t="shared" si="4"/>
        <v/>
      </c>
      <c r="K63" s="49" t="e" cm="1">
        <f t="array" ref="K63">IF(OR(B63="",C63=""),NA(),IFERROR(K62/INDEX($G62:$J62,1,$B63)*C63,NA()))</f>
        <v>#N/A</v>
      </c>
      <c r="L63" s="47" t="e" cm="1">
        <f t="array" ref="L63">IF(OR(C63="",D63=""),NA(),IFERROR(L62/INDEX($G62:$J62,1,$B63)*D63,NA()))</f>
        <v>#N/A</v>
      </c>
      <c r="M63" s="47" t="e" cm="1">
        <f t="array" ref="M63">IF(OR(D63="",E63=""),NA(),IFERROR(M62/INDEX($G62:$J62,1,$B63)*E63,NA()))</f>
        <v>#N/A</v>
      </c>
      <c r="N63" s="48" t="e" cm="1">
        <f t="array" ref="N63">IF(OR(E63="",F63=""),NA(),IFERROR(N62/INDEX($G62:$J62,1,$B63)*F63,NA()))</f>
        <v>#N/A</v>
      </c>
    </row>
    <row r="64" spans="1:26" x14ac:dyDescent="0.3">
      <c r="A64" s="68" t="e">
        <f t="shared" si="2"/>
        <v>#N/A</v>
      </c>
      <c r="B64" s="83"/>
      <c r="C64" s="49" t="str" cm="1">
        <f t="array" ref="C64">IFERROR(INDEX($C$10:$F$13, MATCH($B64, $B$10:$B$13, 0), C$8),"")</f>
        <v/>
      </c>
      <c r="D64" s="47" t="str" cm="1">
        <f t="array" ref="D64">IFERROR(INDEX($C$10:$F$13, MATCH($B64, $B$10:$B$13, 0), D$8),"")</f>
        <v/>
      </c>
      <c r="E64" s="47" t="str" cm="1">
        <f t="array" ref="E64">IFERROR(INDEX($C$10:$F$13, MATCH($B64, $B$10:$B$13, 0), E$8),"")</f>
        <v/>
      </c>
      <c r="F64" s="48" t="str" cm="1">
        <f t="array" ref="F64">IFERROR(INDEX($C$10:$F$13, MATCH($B64, $B$10:$B$13, 0), F$8),"")</f>
        <v/>
      </c>
      <c r="G64" s="49" t="str">
        <f t="shared" si="4"/>
        <v/>
      </c>
      <c r="H64" s="47" t="str">
        <f t="shared" si="4"/>
        <v/>
      </c>
      <c r="I64" s="47" t="str">
        <f t="shared" si="4"/>
        <v/>
      </c>
      <c r="J64" s="48" t="str">
        <f t="shared" si="4"/>
        <v/>
      </c>
      <c r="K64" s="49" t="e" cm="1">
        <f t="array" ref="K64">IF(OR(B64="",C64=""),NA(),IFERROR(K63/INDEX($G63:$J63,1,$B64)*C64,NA()))</f>
        <v>#N/A</v>
      </c>
      <c r="L64" s="47" t="e" cm="1">
        <f t="array" ref="L64">IF(OR(C64="",D64=""),NA(),IFERROR(L63/INDEX($G63:$J63,1,$B64)*D64,NA()))</f>
        <v>#N/A</v>
      </c>
      <c r="M64" s="47" t="e" cm="1">
        <f t="array" ref="M64">IF(OR(D64="",E64=""),NA(),IFERROR(M63/INDEX($G63:$J63,1,$B64)*E64,NA()))</f>
        <v>#N/A</v>
      </c>
      <c r="N64" s="48" t="e" cm="1">
        <f t="array" ref="N64">IF(OR(E64="",F64=""),NA(),IFERROR(N63/INDEX($G63:$J63,1,$B64)*F64,NA()))</f>
        <v>#N/A</v>
      </c>
    </row>
    <row r="65" spans="1:19" x14ac:dyDescent="0.3">
      <c r="A65" s="68" t="e">
        <f t="shared" si="2"/>
        <v>#N/A</v>
      </c>
      <c r="B65" s="83"/>
      <c r="C65" s="49" t="str" cm="1">
        <f t="array" ref="C65">IFERROR(INDEX($C$10:$F$13, MATCH($B65, $B$10:$B$13, 0), C$8),"")</f>
        <v/>
      </c>
      <c r="D65" s="47" t="str" cm="1">
        <f t="array" ref="D65">IFERROR(INDEX($C$10:$F$13, MATCH($B65, $B$10:$B$13, 0), D$8),"")</f>
        <v/>
      </c>
      <c r="E65" s="47" t="str" cm="1">
        <f t="array" ref="E65">IFERROR(INDEX($C$10:$F$13, MATCH($B65, $B$10:$B$13, 0), E$8),"")</f>
        <v/>
      </c>
      <c r="F65" s="48" t="str" cm="1">
        <f t="array" ref="F65">IFERROR(INDEX($C$10:$F$13, MATCH($B65, $B$10:$B$13, 0), F$8),"")</f>
        <v/>
      </c>
      <c r="G65" s="49" t="str">
        <f t="shared" ref="G65:J74" si="5">IFERROR(SUMPRODUCT(INDEX($C$10:$F$13, G$23, 0), $K65:$N65),"")</f>
        <v/>
      </c>
      <c r="H65" s="47" t="str">
        <f t="shared" si="5"/>
        <v/>
      </c>
      <c r="I65" s="47" t="str">
        <f t="shared" si="5"/>
        <v/>
      </c>
      <c r="J65" s="48" t="str">
        <f t="shared" si="5"/>
        <v/>
      </c>
      <c r="K65" s="49" t="e" cm="1">
        <f t="array" ref="K65">IF(OR(B65="",C65=""),NA(),IFERROR(K64/INDEX($G64:$J64,1,$B65)*C65,NA()))</f>
        <v>#N/A</v>
      </c>
      <c r="L65" s="47" t="e" cm="1">
        <f t="array" ref="L65">IF(OR(C65="",D65=""),NA(),IFERROR(L64/INDEX($G64:$J64,1,$B65)*D65,NA()))</f>
        <v>#N/A</v>
      </c>
      <c r="M65" s="47" t="e" cm="1">
        <f t="array" ref="M65">IF(OR(D65="",E65=""),NA(),IFERROR(M64/INDEX($G64:$J64,1,$B65)*E65,NA()))</f>
        <v>#N/A</v>
      </c>
      <c r="N65" s="48" t="e" cm="1">
        <f t="array" ref="N65">IF(OR(E65="",F65=""),NA(),IFERROR(N64/INDEX($G64:$J64,1,$B65)*F65,NA()))</f>
        <v>#N/A</v>
      </c>
    </row>
    <row r="66" spans="1:19" x14ac:dyDescent="0.3">
      <c r="A66" s="68" t="e">
        <f t="shared" si="2"/>
        <v>#N/A</v>
      </c>
      <c r="B66" s="83"/>
      <c r="C66" s="49" t="str" cm="1">
        <f t="array" ref="C66">IFERROR(INDEX($C$10:$F$13, MATCH($B66, $B$10:$B$13, 0), C$8),"")</f>
        <v/>
      </c>
      <c r="D66" s="47" t="str" cm="1">
        <f t="array" ref="D66">IFERROR(INDEX($C$10:$F$13, MATCH($B66, $B$10:$B$13, 0), D$8),"")</f>
        <v/>
      </c>
      <c r="E66" s="47" t="str" cm="1">
        <f t="array" ref="E66">IFERROR(INDEX($C$10:$F$13, MATCH($B66, $B$10:$B$13, 0), E$8),"")</f>
        <v/>
      </c>
      <c r="F66" s="48" t="str" cm="1">
        <f t="array" ref="F66">IFERROR(INDEX($C$10:$F$13, MATCH($B66, $B$10:$B$13, 0), F$8),"")</f>
        <v/>
      </c>
      <c r="G66" s="49" t="str">
        <f t="shared" si="5"/>
        <v/>
      </c>
      <c r="H66" s="47" t="str">
        <f t="shared" si="5"/>
        <v/>
      </c>
      <c r="I66" s="47" t="str">
        <f t="shared" si="5"/>
        <v/>
      </c>
      <c r="J66" s="48" t="str">
        <f t="shared" si="5"/>
        <v/>
      </c>
      <c r="K66" s="49" t="e" cm="1">
        <f t="array" ref="K66">IF(OR(B66="",C66=""),NA(),IFERROR(K65/INDEX($G65:$J65,1,$B66)*C66,NA()))</f>
        <v>#N/A</v>
      </c>
      <c r="L66" s="47" t="e" cm="1">
        <f t="array" ref="L66">IF(OR(C66="",D66=""),NA(),IFERROR(L65/INDEX($G65:$J65,1,$B66)*D66,NA()))</f>
        <v>#N/A</v>
      </c>
      <c r="M66" s="47" t="e" cm="1">
        <f t="array" ref="M66">IF(OR(D66="",E66=""),NA(),IFERROR(M65/INDEX($G65:$J65,1,$B66)*E66,NA()))</f>
        <v>#N/A</v>
      </c>
      <c r="N66" s="48" t="e" cm="1">
        <f t="array" ref="N66">IF(OR(E66="",F66=""),NA(),IFERROR(N65/INDEX($G65:$J65,1,$B66)*F66,NA()))</f>
        <v>#N/A</v>
      </c>
    </row>
    <row r="67" spans="1:19" x14ac:dyDescent="0.3">
      <c r="A67" s="68" t="e">
        <f t="shared" si="2"/>
        <v>#N/A</v>
      </c>
      <c r="B67" s="83"/>
      <c r="C67" s="49" t="str" cm="1">
        <f t="array" ref="C67">IFERROR(INDEX($C$10:$F$13, MATCH($B67, $B$10:$B$13, 0), C$8),"")</f>
        <v/>
      </c>
      <c r="D67" s="47" t="str" cm="1">
        <f t="array" ref="D67">IFERROR(INDEX($C$10:$F$13, MATCH($B67, $B$10:$B$13, 0), D$8),"")</f>
        <v/>
      </c>
      <c r="E67" s="47" t="str" cm="1">
        <f t="array" ref="E67">IFERROR(INDEX($C$10:$F$13, MATCH($B67, $B$10:$B$13, 0), E$8),"")</f>
        <v/>
      </c>
      <c r="F67" s="48" t="str" cm="1">
        <f t="array" ref="F67">IFERROR(INDEX($C$10:$F$13, MATCH($B67, $B$10:$B$13, 0), F$8),"")</f>
        <v/>
      </c>
      <c r="G67" s="49" t="str">
        <f t="shared" si="5"/>
        <v/>
      </c>
      <c r="H67" s="47" t="str">
        <f t="shared" si="5"/>
        <v/>
      </c>
      <c r="I67" s="47" t="str">
        <f t="shared" si="5"/>
        <v/>
      </c>
      <c r="J67" s="48" t="str">
        <f t="shared" si="5"/>
        <v/>
      </c>
      <c r="K67" s="49" t="e" cm="1">
        <f t="array" ref="K67">IF(OR(B67="",C67=""),NA(),IFERROR(K66/INDEX($G66:$J66,1,$B67)*C67,NA()))</f>
        <v>#N/A</v>
      </c>
      <c r="L67" s="47" t="e" cm="1">
        <f t="array" ref="L67">IF(OR(C67="",D67=""),NA(),IFERROR(L66/INDEX($G66:$J66,1,$B67)*D67,NA()))</f>
        <v>#N/A</v>
      </c>
      <c r="M67" s="47" t="e" cm="1">
        <f t="array" ref="M67">IF(OR(D67="",E67=""),NA(),IFERROR(M66/INDEX($G66:$J66,1,$B67)*E67,NA()))</f>
        <v>#N/A</v>
      </c>
      <c r="N67" s="48" t="e" cm="1">
        <f t="array" ref="N67">IF(OR(E67="",F67=""),NA(),IFERROR(N66/INDEX($G66:$J66,1,$B67)*F67,NA()))</f>
        <v>#N/A</v>
      </c>
    </row>
    <row r="68" spans="1:19" x14ac:dyDescent="0.3">
      <c r="A68" s="68" t="e">
        <f t="shared" si="2"/>
        <v>#N/A</v>
      </c>
      <c r="B68" s="83"/>
      <c r="C68" s="49" t="str" cm="1">
        <f t="array" ref="C68">IFERROR(INDEX($C$10:$F$13, MATCH($B68, $B$10:$B$13, 0), C$8),"")</f>
        <v/>
      </c>
      <c r="D68" s="47" t="str" cm="1">
        <f t="array" ref="D68">IFERROR(INDEX($C$10:$F$13, MATCH($B68, $B$10:$B$13, 0), D$8),"")</f>
        <v/>
      </c>
      <c r="E68" s="47" t="str" cm="1">
        <f t="array" ref="E68">IFERROR(INDEX($C$10:$F$13, MATCH($B68, $B$10:$B$13, 0), E$8),"")</f>
        <v/>
      </c>
      <c r="F68" s="48" t="str" cm="1">
        <f t="array" ref="F68">IFERROR(INDEX($C$10:$F$13, MATCH($B68, $B$10:$B$13, 0), F$8),"")</f>
        <v/>
      </c>
      <c r="G68" s="49" t="str">
        <f t="shared" si="5"/>
        <v/>
      </c>
      <c r="H68" s="47" t="str">
        <f t="shared" si="5"/>
        <v/>
      </c>
      <c r="I68" s="47" t="str">
        <f t="shared" si="5"/>
        <v/>
      </c>
      <c r="J68" s="48" t="str">
        <f t="shared" si="5"/>
        <v/>
      </c>
      <c r="K68" s="49" t="e" cm="1">
        <f t="array" ref="K68">IF(OR(B68="",C68=""),NA(),IFERROR(K67/INDEX($G67:$J67,1,$B68)*C68,NA()))</f>
        <v>#N/A</v>
      </c>
      <c r="L68" s="47" t="e" cm="1">
        <f t="array" ref="L68">IF(OR(C68="",D68=""),NA(),IFERROR(L67/INDEX($G67:$J67,1,$B68)*D68,NA()))</f>
        <v>#N/A</v>
      </c>
      <c r="M68" s="47" t="e" cm="1">
        <f t="array" ref="M68">IF(OR(D68="",E68=""),NA(),IFERROR(M67/INDEX($G67:$J67,1,$B68)*E68,NA()))</f>
        <v>#N/A</v>
      </c>
      <c r="N68" s="48" t="e" cm="1">
        <f t="array" ref="N68">IF(OR(E68="",F68=""),NA(),IFERROR(N67/INDEX($G67:$J67,1,$B68)*F68,NA()))</f>
        <v>#N/A</v>
      </c>
    </row>
    <row r="69" spans="1:19" x14ac:dyDescent="0.3">
      <c r="A69" s="68" t="e">
        <f t="shared" si="2"/>
        <v>#N/A</v>
      </c>
      <c r="B69" s="83"/>
      <c r="C69" s="49" t="str" cm="1">
        <f t="array" ref="C69">IFERROR(INDEX($C$10:$F$13, MATCH($B69, $B$10:$B$13, 0), C$8),"")</f>
        <v/>
      </c>
      <c r="D69" s="47" t="str" cm="1">
        <f t="array" ref="D69">IFERROR(INDEX($C$10:$F$13, MATCH($B69, $B$10:$B$13, 0), D$8),"")</f>
        <v/>
      </c>
      <c r="E69" s="47" t="str" cm="1">
        <f t="array" ref="E69">IFERROR(INDEX($C$10:$F$13, MATCH($B69, $B$10:$B$13, 0), E$8),"")</f>
        <v/>
      </c>
      <c r="F69" s="48" t="str" cm="1">
        <f t="array" ref="F69">IFERROR(INDEX($C$10:$F$13, MATCH($B69, $B$10:$B$13, 0), F$8),"")</f>
        <v/>
      </c>
      <c r="G69" s="49" t="str">
        <f t="shared" si="5"/>
        <v/>
      </c>
      <c r="H69" s="47" t="str">
        <f t="shared" si="5"/>
        <v/>
      </c>
      <c r="I69" s="47" t="str">
        <f t="shared" si="5"/>
        <v/>
      </c>
      <c r="J69" s="48" t="str">
        <f t="shared" si="5"/>
        <v/>
      </c>
      <c r="K69" s="49" t="e" cm="1">
        <f t="array" ref="K69">IF(OR(B69="",C69=""),NA(),IFERROR(K68/INDEX($G68:$J68,1,$B69)*C69,NA()))</f>
        <v>#N/A</v>
      </c>
      <c r="L69" s="47" t="e" cm="1">
        <f t="array" ref="L69">IF(OR(C69="",D69=""),NA(),IFERROR(L68/INDEX($G68:$J68,1,$B69)*D69,NA()))</f>
        <v>#N/A</v>
      </c>
      <c r="M69" s="47" t="e" cm="1">
        <f t="array" ref="M69">IF(OR(D69="",E69=""),NA(),IFERROR(M68/INDEX($G68:$J68,1,$B69)*E69,NA()))</f>
        <v>#N/A</v>
      </c>
      <c r="N69" s="48" t="e" cm="1">
        <f t="array" ref="N69">IF(OR(E69="",F69=""),NA(),IFERROR(N68/INDEX($G68:$J68,1,$B69)*F69,NA()))</f>
        <v>#N/A</v>
      </c>
    </row>
    <row r="70" spans="1:19" x14ac:dyDescent="0.3">
      <c r="A70" s="68" t="e">
        <f t="shared" si="2"/>
        <v>#N/A</v>
      </c>
      <c r="B70" s="83"/>
      <c r="C70" s="49" t="str" cm="1">
        <f t="array" ref="C70">IFERROR(INDEX($C$10:$F$13, MATCH($B70, $B$10:$B$13, 0), C$8),"")</f>
        <v/>
      </c>
      <c r="D70" s="47" t="str" cm="1">
        <f t="array" ref="D70">IFERROR(INDEX($C$10:$F$13, MATCH($B70, $B$10:$B$13, 0), D$8),"")</f>
        <v/>
      </c>
      <c r="E70" s="47" t="str" cm="1">
        <f t="array" ref="E70">IFERROR(INDEX($C$10:$F$13, MATCH($B70, $B$10:$B$13, 0), E$8),"")</f>
        <v/>
      </c>
      <c r="F70" s="48" t="str" cm="1">
        <f t="array" ref="F70">IFERROR(INDEX($C$10:$F$13, MATCH($B70, $B$10:$B$13, 0), F$8),"")</f>
        <v/>
      </c>
      <c r="G70" s="49" t="str">
        <f t="shared" si="5"/>
        <v/>
      </c>
      <c r="H70" s="47" t="str">
        <f t="shared" si="5"/>
        <v/>
      </c>
      <c r="I70" s="47" t="str">
        <f t="shared" si="5"/>
        <v/>
      </c>
      <c r="J70" s="48" t="str">
        <f t="shared" si="5"/>
        <v/>
      </c>
      <c r="K70" s="49" t="e" cm="1">
        <f t="array" ref="K70">IF(OR(B70="",C70=""),NA(),IFERROR(K69/INDEX($G69:$J69,1,$B70)*C70,NA()))</f>
        <v>#N/A</v>
      </c>
      <c r="L70" s="47" t="e" cm="1">
        <f t="array" ref="L70">IF(OR(C70="",D70=""),NA(),IFERROR(L69/INDEX($G69:$J69,1,$B70)*D70,NA()))</f>
        <v>#N/A</v>
      </c>
      <c r="M70" s="47" t="e" cm="1">
        <f t="array" ref="M70">IF(OR(D70="",E70=""),NA(),IFERROR(M69/INDEX($G69:$J69,1,$B70)*E70,NA()))</f>
        <v>#N/A</v>
      </c>
      <c r="N70" s="48" t="e" cm="1">
        <f t="array" ref="N70">IF(OR(E70="",F70=""),NA(),IFERROR(N69/INDEX($G69:$J69,1,$B70)*F70,NA()))</f>
        <v>#N/A</v>
      </c>
    </row>
    <row r="71" spans="1:19" x14ac:dyDescent="0.3">
      <c r="A71" s="68" t="e">
        <f t="shared" si="2"/>
        <v>#N/A</v>
      </c>
      <c r="B71" s="83"/>
      <c r="C71" s="49" t="str" cm="1">
        <f t="array" ref="C71">IFERROR(INDEX($C$10:$F$13, MATCH($B71, $B$10:$B$13, 0), C$8),"")</f>
        <v/>
      </c>
      <c r="D71" s="47" t="str" cm="1">
        <f t="array" ref="D71">IFERROR(INDEX($C$10:$F$13, MATCH($B71, $B$10:$B$13, 0), D$8),"")</f>
        <v/>
      </c>
      <c r="E71" s="47" t="str" cm="1">
        <f t="array" ref="E71">IFERROR(INDEX($C$10:$F$13, MATCH($B71, $B$10:$B$13, 0), E$8),"")</f>
        <v/>
      </c>
      <c r="F71" s="48" t="str" cm="1">
        <f t="array" ref="F71">IFERROR(INDEX($C$10:$F$13, MATCH($B71, $B$10:$B$13, 0), F$8),"")</f>
        <v/>
      </c>
      <c r="G71" s="49" t="str">
        <f t="shared" si="5"/>
        <v/>
      </c>
      <c r="H71" s="47" t="str">
        <f t="shared" si="5"/>
        <v/>
      </c>
      <c r="I71" s="47" t="str">
        <f t="shared" si="5"/>
        <v/>
      </c>
      <c r="J71" s="48" t="str">
        <f t="shared" si="5"/>
        <v/>
      </c>
      <c r="K71" s="49" t="e" cm="1">
        <f t="array" ref="K71">IF(OR(B71="",C71=""),NA(),IFERROR(K70/INDEX($G70:$J70,1,$B71)*C71,NA()))</f>
        <v>#N/A</v>
      </c>
      <c r="L71" s="47" t="e" cm="1">
        <f t="array" ref="L71">IF(OR(C71="",D71=""),NA(),IFERROR(L70/INDEX($G70:$J70,1,$B71)*D71,NA()))</f>
        <v>#N/A</v>
      </c>
      <c r="M71" s="47" t="e" cm="1">
        <f t="array" ref="M71">IF(OR(D71="",E71=""),NA(),IFERROR(M70/INDEX($G70:$J70,1,$B71)*E71,NA()))</f>
        <v>#N/A</v>
      </c>
      <c r="N71" s="48" t="e" cm="1">
        <f t="array" ref="N71">IF(OR(E71="",F71=""),NA(),IFERROR(N70/INDEX($G70:$J70,1,$B71)*F71,NA()))</f>
        <v>#N/A</v>
      </c>
    </row>
    <row r="72" spans="1:19" x14ac:dyDescent="0.3">
      <c r="A72" s="68" t="e">
        <f t="shared" si="2"/>
        <v>#N/A</v>
      </c>
      <c r="B72" s="83"/>
      <c r="C72" s="49" t="str" cm="1">
        <f t="array" ref="C72">IFERROR(INDEX($C$10:$F$13, MATCH($B72, $B$10:$B$13, 0), C$8),"")</f>
        <v/>
      </c>
      <c r="D72" s="47" t="str" cm="1">
        <f t="array" ref="D72">IFERROR(INDEX($C$10:$F$13, MATCH($B72, $B$10:$B$13, 0), D$8),"")</f>
        <v/>
      </c>
      <c r="E72" s="47" t="str" cm="1">
        <f t="array" ref="E72">IFERROR(INDEX($C$10:$F$13, MATCH($B72, $B$10:$B$13, 0), E$8),"")</f>
        <v/>
      </c>
      <c r="F72" s="48" t="str" cm="1">
        <f t="array" ref="F72">IFERROR(INDEX($C$10:$F$13, MATCH($B72, $B$10:$B$13, 0), F$8),"")</f>
        <v/>
      </c>
      <c r="G72" s="49" t="str">
        <f t="shared" si="5"/>
        <v/>
      </c>
      <c r="H72" s="47" t="str">
        <f t="shared" si="5"/>
        <v/>
      </c>
      <c r="I72" s="47" t="str">
        <f t="shared" si="5"/>
        <v/>
      </c>
      <c r="J72" s="48" t="str">
        <f t="shared" si="5"/>
        <v/>
      </c>
      <c r="K72" s="49" t="e" cm="1">
        <f t="array" ref="K72">IF(OR(B72="",C72=""),NA(),IFERROR(K71/INDEX($G71:$J71,1,$B72)*C72,NA()))</f>
        <v>#N/A</v>
      </c>
      <c r="L72" s="47" t="e" cm="1">
        <f t="array" ref="L72">IF(OR(C72="",D72=""),NA(),IFERROR(L71/INDEX($G71:$J71,1,$B72)*D72,NA()))</f>
        <v>#N/A</v>
      </c>
      <c r="M72" s="47" t="e" cm="1">
        <f t="array" ref="M72">IF(OR(D72="",E72=""),NA(),IFERROR(M71/INDEX($G71:$J71,1,$B72)*E72,NA()))</f>
        <v>#N/A</v>
      </c>
      <c r="N72" s="48" t="e" cm="1">
        <f t="array" ref="N72">IF(OR(E72="",F72=""),NA(),IFERROR(N71/INDEX($G71:$J71,1,$B72)*F72,NA()))</f>
        <v>#N/A</v>
      </c>
    </row>
    <row r="73" spans="1:19" x14ac:dyDescent="0.3">
      <c r="A73" s="68" t="e">
        <f t="shared" si="2"/>
        <v>#N/A</v>
      </c>
      <c r="B73" s="83"/>
      <c r="C73" s="49" t="str" cm="1">
        <f t="array" ref="C73">IFERROR(INDEX($C$10:$F$13, MATCH($B73, $B$10:$B$13, 0), C$8),"")</f>
        <v/>
      </c>
      <c r="D73" s="47" t="str" cm="1">
        <f t="array" ref="D73">IFERROR(INDEX($C$10:$F$13, MATCH($B73, $B$10:$B$13, 0), D$8),"")</f>
        <v/>
      </c>
      <c r="E73" s="47" t="str" cm="1">
        <f t="array" ref="E73">IFERROR(INDEX($C$10:$F$13, MATCH($B73, $B$10:$B$13, 0), E$8),"")</f>
        <v/>
      </c>
      <c r="F73" s="48" t="str" cm="1">
        <f t="array" ref="F73">IFERROR(INDEX($C$10:$F$13, MATCH($B73, $B$10:$B$13, 0), F$8),"")</f>
        <v/>
      </c>
      <c r="G73" s="49" t="str">
        <f t="shared" si="5"/>
        <v/>
      </c>
      <c r="H73" s="47" t="str">
        <f t="shared" si="5"/>
        <v/>
      </c>
      <c r="I73" s="47" t="str">
        <f t="shared" si="5"/>
        <v/>
      </c>
      <c r="J73" s="48" t="str">
        <f t="shared" si="5"/>
        <v/>
      </c>
      <c r="K73" s="49" t="e" cm="1">
        <f t="array" ref="K73">IF(OR(B73="",C73=""),NA(),IFERROR(K72/INDEX($G72:$J72,1,$B73)*C73,NA()))</f>
        <v>#N/A</v>
      </c>
      <c r="L73" s="47" t="e" cm="1">
        <f t="array" ref="L73">IF(OR(C73="",D73=""),NA(),IFERROR(L72/INDEX($G72:$J72,1,$B73)*D73,NA()))</f>
        <v>#N/A</v>
      </c>
      <c r="M73" s="47" t="e" cm="1">
        <f t="array" ref="M73">IF(OR(D73="",E73=""),NA(),IFERROR(M72/INDEX($G72:$J72,1,$B73)*E73,NA()))</f>
        <v>#N/A</v>
      </c>
      <c r="N73" s="48" t="e" cm="1">
        <f t="array" ref="N73">IF(OR(E73="",F73=""),NA(),IFERROR(N72/INDEX($G72:$J72,1,$B73)*F73,NA()))</f>
        <v>#N/A</v>
      </c>
    </row>
    <row r="74" spans="1:19" ht="15" thickBot="1" x14ac:dyDescent="0.35">
      <c r="A74" s="69" t="e">
        <f t="shared" si="2"/>
        <v>#N/A</v>
      </c>
      <c r="B74" s="84"/>
      <c r="C74" s="70" t="str" cm="1">
        <f t="array" ref="C74">IFERROR(INDEX($C$10:$F$13, MATCH($B74, $B$10:$B$13, 0), C$8),"")</f>
        <v/>
      </c>
      <c r="D74" s="71" t="str" cm="1">
        <f t="array" ref="D74">IFERROR(INDEX($C$10:$F$13, MATCH($B74, $B$10:$B$13, 0), D$8),"")</f>
        <v/>
      </c>
      <c r="E74" s="71" t="str" cm="1">
        <f t="array" ref="E74">IFERROR(INDEX($C$10:$F$13, MATCH($B74, $B$10:$B$13, 0), E$8),"")</f>
        <v/>
      </c>
      <c r="F74" s="72" t="str" cm="1">
        <f t="array" ref="F74">IFERROR(INDEX($C$10:$F$13, MATCH($B74, $B$10:$B$13, 0), F$8),"")</f>
        <v/>
      </c>
      <c r="G74" s="70" t="str">
        <f t="shared" si="5"/>
        <v/>
      </c>
      <c r="H74" s="71" t="str">
        <f t="shared" si="5"/>
        <v/>
      </c>
      <c r="I74" s="71" t="str">
        <f t="shared" si="5"/>
        <v/>
      </c>
      <c r="J74" s="72" t="str">
        <f t="shared" si="5"/>
        <v/>
      </c>
      <c r="K74" s="70" t="e" cm="1">
        <f t="array" ref="K74">IF(OR(B74="",C74=""),NA(),IFERROR(K73/INDEX($G73:$J73,1,$B74)*C74,NA()))</f>
        <v>#N/A</v>
      </c>
      <c r="L74" s="71" t="e" cm="1">
        <f t="array" ref="L74">IF(OR(C74="",D74=""),NA(),IFERROR(L73/INDEX($G73:$J73,1,$B74)*D74,NA()))</f>
        <v>#N/A</v>
      </c>
      <c r="M74" s="71" t="e" cm="1">
        <f t="array" ref="M74">IF(OR(D74="",E74=""),NA(),IFERROR(M73/INDEX($G73:$J73,1,$B74)*E74,NA()))</f>
        <v>#N/A</v>
      </c>
      <c r="N74" s="72" t="e" cm="1">
        <f t="array" ref="N74">IF(OR(E74="",F74=""),NA(),IFERROR(N73/INDEX($G73:$J73,1,$B74)*F74,NA()))</f>
        <v>#N/A</v>
      </c>
    </row>
    <row r="75" spans="1:19" x14ac:dyDescent="0.3">
      <c r="R75"/>
      <c r="S75"/>
    </row>
  </sheetData>
  <mergeCells count="24">
    <mergeCell ref="W25:X25"/>
    <mergeCell ref="A1:X1"/>
    <mergeCell ref="H2:X4"/>
    <mergeCell ref="A10:A13"/>
    <mergeCell ref="K21:N21"/>
    <mergeCell ref="K22:N22"/>
    <mergeCell ref="A14:B14"/>
    <mergeCell ref="C7:F7"/>
    <mergeCell ref="G22:J22"/>
    <mergeCell ref="A20:N20"/>
    <mergeCell ref="C24:F24"/>
    <mergeCell ref="G8:G9"/>
    <mergeCell ref="A22:A23"/>
    <mergeCell ref="G21:J21"/>
    <mergeCell ref="C21:F21"/>
    <mergeCell ref="C22:F22"/>
    <mergeCell ref="A6:G6"/>
    <mergeCell ref="E2:G2"/>
    <mergeCell ref="E3:G3"/>
    <mergeCell ref="E4:G4"/>
    <mergeCell ref="C15:F15"/>
    <mergeCell ref="A17:B18"/>
    <mergeCell ref="G17:G18"/>
    <mergeCell ref="B22:B24"/>
  </mergeCells>
  <conditionalFormatting sqref="A25:A74">
    <cfRule type="expression" dxfId="2" priority="3">
      <formula>ISNA(A25)</formula>
    </cfRule>
  </conditionalFormatting>
  <conditionalFormatting sqref="C14:G14">
    <cfRule type="cellIs" dxfId="1" priority="1" operator="notEqual">
      <formula>1</formula>
    </cfRule>
  </conditionalFormatting>
  <conditionalFormatting sqref="K25:N74">
    <cfRule type="expression" dxfId="0" priority="2">
      <formula>ISNA(K25)</formula>
    </cfRule>
  </conditionalFormatting>
  <dataValidations count="1">
    <dataValidation type="decimal" allowBlank="1" showInputMessage="1" showErrorMessage="1" sqref="C10:F13" xr:uid="{89A20837-B2D4-4F92-BACA-F9952F33F089}">
      <formula1>0</formula1>
      <formula2>1</formula2>
    </dataValidation>
  </dataValidations>
  <hyperlinks>
    <hyperlink ref="E3" r:id="rId1" xr:uid="{F37905C2-AB50-48EB-896B-F0344CB1B0E7}"/>
  </hyperlinks>
  <pageMargins left="0.7" right="0.7" top="0.75" bottom="0.75" header="0.3" footer="0.3"/>
  <pageSetup orientation="portrait" r:id="rId2"/>
  <ignoredErrors>
    <ignoredError sqref="G10:G13" formulaRange="1"/>
  </ignoredError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F3FC5AAD669145B8AC5E155E8CBF0A" ma:contentTypeVersion="13" ma:contentTypeDescription="Create a new document." ma:contentTypeScope="" ma:versionID="11dce0fc4010c7fe83fc097bde37492e">
  <xsd:schema xmlns:xsd="http://www.w3.org/2001/XMLSchema" xmlns:xs="http://www.w3.org/2001/XMLSchema" xmlns:p="http://schemas.microsoft.com/office/2006/metadata/properties" xmlns:ns2="a216b0c8-fcd5-406e-8079-2a7ae6586a16" xmlns:ns3="b09fcf71-427c-4934-afce-319b36348280" targetNamespace="http://schemas.microsoft.com/office/2006/metadata/properties" ma:root="true" ma:fieldsID="0bad80d0d4e2e18b61705d3b3d71f29b" ns2:_="" ns3:_="">
    <xsd:import namespace="a216b0c8-fcd5-406e-8079-2a7ae6586a16"/>
    <xsd:import namespace="b09fcf71-427c-4934-afce-319b3634828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16b0c8-fcd5-406e-8079-2a7ae6586a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f54bde2-7ae1-46a6-9cca-9d61fbebac43"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09fcf71-427c-4934-afce-319b3634828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8fd136d-6001-4d17-98b3-7e03af142356}" ma:internalName="TaxCatchAll" ma:showField="CatchAllData" ma:web="b09fcf71-427c-4934-afce-319b36348280">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216b0c8-fcd5-406e-8079-2a7ae6586a16">
      <Terms xmlns="http://schemas.microsoft.com/office/infopath/2007/PartnerControls"/>
    </lcf76f155ced4ddcb4097134ff3c332f>
    <TaxCatchAll xmlns="b09fcf71-427c-4934-afce-319b3634828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BD6F14-C1BB-4662-B0E4-433E4DC346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16b0c8-fcd5-406e-8079-2a7ae6586a16"/>
    <ds:schemaRef ds:uri="b09fcf71-427c-4934-afce-319b36348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7639F8-D11D-4194-A821-09ECAC7F337C}">
  <ds:schemaRefs>
    <ds:schemaRef ds:uri="http://schemas.microsoft.com/office/2006/metadata/properties"/>
    <ds:schemaRef ds:uri="http://schemas.microsoft.com/office/infopath/2007/PartnerControls"/>
    <ds:schemaRef ds:uri="a216b0c8-fcd5-406e-8079-2a7ae6586a16"/>
    <ds:schemaRef ds:uri="b09fcf71-427c-4934-afce-319b36348280"/>
  </ds:schemaRefs>
</ds:datastoreItem>
</file>

<file path=customXml/itemProps3.xml><?xml version="1.0" encoding="utf-8"?>
<ds:datastoreItem xmlns:ds="http://schemas.openxmlformats.org/officeDocument/2006/customXml" ds:itemID="{B7CC43CC-33DB-4123-A709-4708F88281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Bayesian Sampling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Kathleen Schmidt</dc:creator>
  <cp:lastModifiedBy>Kathleen Schmidt</cp:lastModifiedBy>
  <dcterms:created xsi:type="dcterms:W3CDTF">2025-08-14T15:45:39Z</dcterms:created>
  <dcterms:modified xsi:type="dcterms:W3CDTF">2025-09-16T18:59:45Z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0x0101008DF3FC5AAD669145B8AC5E155E8CBF0A</vt:lpwstr>
  </property>
</Properties>
</file>